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ile01\home$\Elke.Harnisch\Excel\Haushaltsreste\"/>
    </mc:Choice>
  </mc:AlternateContent>
  <bookViews>
    <workbookView xWindow="120" yWindow="330" windowWidth="24915" windowHeight="11895"/>
  </bookViews>
  <sheets>
    <sheet name="2022 gesamt" sheetId="4" r:id="rId1"/>
  </sheets>
  <calcPr calcId="162913"/>
</workbook>
</file>

<file path=xl/calcChain.xml><?xml version="1.0" encoding="utf-8"?>
<calcChain xmlns="http://schemas.openxmlformats.org/spreadsheetml/2006/main">
  <c r="E145" i="4" l="1"/>
  <c r="E144" i="4"/>
  <c r="E142" i="4" l="1"/>
  <c r="E141" i="4"/>
  <c r="E138" i="4" l="1"/>
  <c r="E63" i="4" l="1"/>
  <c r="E148" i="4" l="1"/>
  <c r="E147" i="4"/>
  <c r="E149" i="4" l="1"/>
  <c r="E139" i="4" l="1"/>
</calcChain>
</file>

<file path=xl/sharedStrings.xml><?xml version="1.0" encoding="utf-8"?>
<sst xmlns="http://schemas.openxmlformats.org/spreadsheetml/2006/main" count="545" uniqueCount="350">
  <si>
    <t xml:space="preserve">Buchungsstelle </t>
  </si>
  <si>
    <t>Maßn.-Nr.</t>
  </si>
  <si>
    <t xml:space="preserve">Bezeichnung </t>
  </si>
  <si>
    <t>übertragene Mittel</t>
  </si>
  <si>
    <t xml:space="preserve">Bemerkungen </t>
  </si>
  <si>
    <t>Ergebnis-HH</t>
  </si>
  <si>
    <t>54.11.00.00/78520100</t>
  </si>
  <si>
    <t>51.12.00.00/78510100</t>
  </si>
  <si>
    <t>51.11.00.00/52910500</t>
  </si>
  <si>
    <t>Zwischensumme Ergebnishaushalt</t>
  </si>
  <si>
    <t>Kosten städtebauliche Planung</t>
  </si>
  <si>
    <t>Fördermaßnahmen</t>
  </si>
  <si>
    <t xml:space="preserve">Zwischensumme Finanzhaushalt </t>
  </si>
  <si>
    <t>Ergebnishaushalt</t>
  </si>
  <si>
    <t>Finanzhaushalt</t>
  </si>
  <si>
    <t xml:space="preserve">Sonstige Maßnahmen </t>
  </si>
  <si>
    <t>Finanzhaushalt gesamt</t>
  </si>
  <si>
    <t>Probe:</t>
  </si>
  <si>
    <t>12.61.00.02/78510100</t>
  </si>
  <si>
    <t>Ergebnishaushalt gesamt</t>
  </si>
  <si>
    <t>HB16/001</t>
  </si>
  <si>
    <t>57.11.00.00/54310107</t>
  </si>
  <si>
    <t>11.17.00.00/78510100</t>
  </si>
  <si>
    <t>54.11.00.00/78530100</t>
  </si>
  <si>
    <t>SB16/002</t>
  </si>
  <si>
    <t>Brücke über den Flutgraben OV Neidschütz</t>
  </si>
  <si>
    <t>12.61.00.01/78510100</t>
  </si>
  <si>
    <t>Wirtschaftsförderg: Naumburger Unikate</t>
  </si>
  <si>
    <t xml:space="preserve">KTE Sonnenschein Bad Kösen </t>
  </si>
  <si>
    <t>HB18/004</t>
  </si>
  <si>
    <t>Bootshaus der Ruderer</t>
  </si>
  <si>
    <t>Sicherung Straßenbahndepot</t>
  </si>
  <si>
    <t>36.51.07.00/52913003</t>
  </si>
  <si>
    <t>21.11.03.00/52110100</t>
  </si>
  <si>
    <t xml:space="preserve">A.-Schweitzer-Schule: Unterhaltung der Grundstücke und baulichen Anlagen </t>
  </si>
  <si>
    <t>36.51.01.00/52913003</t>
  </si>
  <si>
    <t>KTE Bummi Naumburg , Fördermaßnahme</t>
  </si>
  <si>
    <t>21.11.05.01/78510100</t>
  </si>
  <si>
    <t>HB18/002</t>
  </si>
  <si>
    <t>Komplettsanierung Bergschule Bad Kösen</t>
  </si>
  <si>
    <t>21.11.02.00/78510100</t>
  </si>
  <si>
    <t>HB19/004</t>
  </si>
  <si>
    <t>TB18/002</t>
  </si>
  <si>
    <t>Endausbau Anliegerstraßen Wohngebiet "Flemminger Weg"</t>
  </si>
  <si>
    <t>55.11.00.00/78520100</t>
  </si>
  <si>
    <t>11.13.20.01/78510100</t>
  </si>
  <si>
    <t>HB20/001</t>
  </si>
  <si>
    <t>ST10/014</t>
  </si>
  <si>
    <t xml:space="preserve">Stadtsanierung Bad Kösen, Servicegebäude Radinsel </t>
  </si>
  <si>
    <t>11.17.00.02/78510100</t>
  </si>
  <si>
    <t>51.12.00.00/53185023</t>
  </si>
  <si>
    <t>Sanierung Gradierwerk Bad Kösen</t>
  </si>
  <si>
    <t xml:space="preserve">KDL: Neubau 2 Lagerhallen im Gewerbegebiet Flemmingen </t>
  </si>
  <si>
    <t>11.13.00.02/78340100</t>
  </si>
  <si>
    <t>11.13.00.02/78310100</t>
  </si>
  <si>
    <t>EDV: Erwerb bewegl. Vermögen &gt; 1.000 €</t>
  </si>
  <si>
    <t>EDV: Erwerb Software und Lizenzen</t>
  </si>
  <si>
    <t>DV20/001</t>
  </si>
  <si>
    <t>26.11.00.01/78510100</t>
  </si>
  <si>
    <t>HB18/001</t>
  </si>
  <si>
    <t>21.11.00.00/52110100</t>
  </si>
  <si>
    <t xml:space="preserve">Georgenschule: Unterhaltung der Grundstücke und baulichen Anlagen  </t>
  </si>
  <si>
    <t>11.17.00.02/52110100</t>
  </si>
  <si>
    <t>Rathaus:  Unterh. Grundst. u. baul. Anlagen</t>
  </si>
  <si>
    <t>HB20/003</t>
  </si>
  <si>
    <t>Rathaus: ortsfeste Klimatisierung EDV</t>
  </si>
  <si>
    <t>21.11.00.00/78530100</t>
  </si>
  <si>
    <t>HB20/005</t>
  </si>
  <si>
    <t>Theater NMB: Innenausbau Alter Schlachthof/Umnutzung Theater</t>
  </si>
  <si>
    <t>TB16/002</t>
  </si>
  <si>
    <t>Flurbereinigungsverfahren Goseck - Himmelswege</t>
  </si>
  <si>
    <t>TB20/001</t>
  </si>
  <si>
    <t>Theater NMB: Sicherung Roßb. Str. 12, Umnutzung Schlachthof zum Theater</t>
  </si>
  <si>
    <t>57.31.10.00/53180700</t>
  </si>
  <si>
    <t>Tierpark Bad Kösen: Baukostenzuschuss</t>
  </si>
  <si>
    <t>21.11.04.00/78310100</t>
  </si>
  <si>
    <t>AG21/045</t>
  </si>
  <si>
    <t>Uta-Grundschule, Erwerb/Montage Spielgeräte Freifläche</t>
  </si>
  <si>
    <t>55.11.00.00/52110100</t>
  </si>
  <si>
    <t xml:space="preserve">Öff. Grün: Unterh. Grd.st. + baul. Anlagen </t>
  </si>
  <si>
    <t>11.13.00.01/78310100</t>
  </si>
  <si>
    <t>AG21/018</t>
  </si>
  <si>
    <t>Org.: Erwerb bewegl. Vermögen &gt; 1.000 €</t>
  </si>
  <si>
    <t>HB20/006</t>
  </si>
  <si>
    <t>DV21/004</t>
  </si>
  <si>
    <t xml:space="preserve">Georgenschule: Digitalpakt Schulen </t>
  </si>
  <si>
    <t>21.11.02.00/78530100</t>
  </si>
  <si>
    <t>DV21/006</t>
  </si>
  <si>
    <t xml:space="preserve">Max-Klinger-Schule: Digitalpakt Schulen </t>
  </si>
  <si>
    <t>21.11.03.00/78530100</t>
  </si>
  <si>
    <t>DV21/007</t>
  </si>
  <si>
    <t xml:space="preserve">A.-Schweitzer-Schule: Digitalpakt Schulen </t>
  </si>
  <si>
    <t>21.11.04.00/78530100</t>
  </si>
  <si>
    <t>DV21/008</t>
  </si>
  <si>
    <t xml:space="preserve">Uta-Grundschule: Digitalpakt Schulen </t>
  </si>
  <si>
    <t>21.11.05.01/78530100</t>
  </si>
  <si>
    <t>DV21/009</t>
  </si>
  <si>
    <t xml:space="preserve">Bergschule Bad Kösen: Digitalpakt Schulen </t>
  </si>
  <si>
    <t>TB13/002</t>
  </si>
  <si>
    <t xml:space="preserve">Endausbau Steinkreuzweg </t>
  </si>
  <si>
    <t>DV21/002</t>
  </si>
  <si>
    <t>AG21/021</t>
  </si>
  <si>
    <t>11.13.00.02/78320100</t>
  </si>
  <si>
    <t>AG21/020</t>
  </si>
  <si>
    <t>EDV: Erwerb bewegl. Verm. 150 - 1.000 €</t>
  </si>
  <si>
    <t>11.17.01.00/54310900</t>
  </si>
  <si>
    <t xml:space="preserve">Liegenschaften:  Kosten Wertermittlung, Vermessung von Grundstücken </t>
  </si>
  <si>
    <t>11.17.00.23/78510100</t>
  </si>
  <si>
    <t>HB17/005</t>
  </si>
  <si>
    <t>51.12.00.00/53185017</t>
  </si>
  <si>
    <t>Leb. Zentren: Stat. Sicherung Moritzplatz 8</t>
  </si>
  <si>
    <t>21.11.04.00/52110100</t>
  </si>
  <si>
    <t xml:space="preserve">Uta-Schule: Unterhaltung der Grundstücke und baulichen Anlagen </t>
  </si>
  <si>
    <t>51.12.00.00/78520100</t>
  </si>
  <si>
    <t>TB12/003</t>
  </si>
  <si>
    <t>Sanierung ZOB Hallesche Straße 2</t>
  </si>
  <si>
    <t>SB20/003</t>
  </si>
  <si>
    <t>55.31.00.00/52110300</t>
  </si>
  <si>
    <t>Städt. Friedhöfe: Unterhaltg. baul. Anlagen</t>
  </si>
  <si>
    <t>TB19/001</t>
  </si>
  <si>
    <t>Planung Neugestaltung Domumfeld</t>
  </si>
  <si>
    <t>21.11.01.00/52110100</t>
  </si>
  <si>
    <t xml:space="preserve">Salztorschule: Unterhaltung der Grundstücke und baulichen Anlagen  </t>
  </si>
  <si>
    <t>25.22.00.00/52110100</t>
  </si>
  <si>
    <t>Stadtarchiv: Unterh.Grd.stücke u.baul.Anl.</t>
  </si>
  <si>
    <t>HB21/008</t>
  </si>
  <si>
    <t>Feuerwehr Bad Kösen: Neubau Garage</t>
  </si>
  <si>
    <t>HB21/002</t>
  </si>
  <si>
    <t>Rathaus: ortsfeste Klimatisierg.Bürgerbüro</t>
  </si>
  <si>
    <t xml:space="preserve">Klimatisierung / Lüftung zurückgestellt, noch Klärungsbedarf zur weiteren Nutzung der Räumlichkeiten des jetzigen Bürgerbüros </t>
  </si>
  <si>
    <t>51.12.00.00/52210110</t>
  </si>
  <si>
    <t>12.61.00.01/78530100</t>
  </si>
  <si>
    <t>SB21/005</t>
  </si>
  <si>
    <t>57.51.00.00/52219904</t>
  </si>
  <si>
    <t>TTS: GRW Tourist. Leitsystem Stadt NMB</t>
  </si>
  <si>
    <t>Kanalbau Fr.-Ebert-Straße/ Schmettaustraße  Bad Kösen</t>
  </si>
  <si>
    <t>54.11.00.00/78210100</t>
  </si>
  <si>
    <t>GE21/001</t>
  </si>
  <si>
    <t>Osttangente 3. BA, Erwerb Straße Schulcampus Schönburger Straße</t>
  </si>
  <si>
    <t>SB16/003</t>
  </si>
  <si>
    <t xml:space="preserve">Fahrradbrücke Rudelsburgpromenade </t>
  </si>
  <si>
    <t>51.12.00.00/53185022</t>
  </si>
  <si>
    <t>Gesamtübertrag nach 2023</t>
  </si>
  <si>
    <t>AG22/007</t>
  </si>
  <si>
    <t>AG22/008</t>
  </si>
  <si>
    <t>DV22/001</t>
  </si>
  <si>
    <t>DMS: weitere Systemkomponenten/Schulungen, Konfiguration, Schnittstellen zu Fachverfahren (LOGA, Eurowig), längere Anpassungsphase, lfd. Projektumsetzung</t>
  </si>
  <si>
    <t>11.14.10.01/54310800</t>
  </si>
  <si>
    <t>Rechtsangel.: Prozess- u. Verfahrenskosten</t>
  </si>
  <si>
    <t xml:space="preserve">laufende Gerichtsverfahren, geplanter Abschluss über Jahreswechsel 2022 hinaus   </t>
  </si>
  <si>
    <t>24.31.00.00/54311500</t>
  </si>
  <si>
    <t xml:space="preserve">Allgemeine Schulverwaltung: Sonstige Geschäftsausgaben </t>
  </si>
  <si>
    <t>54.51.00.00/52911500</t>
  </si>
  <si>
    <t xml:space="preserve">Straßenreinigung/Winterdienst: Sonstige Dienstleistungen Dritter </t>
  </si>
  <si>
    <t>55.11.00.00/52210800    55.11.00.00/52410700</t>
  </si>
  <si>
    <t>Öff. Grün: Unterhaltung Wanderwege und Deponiekosten</t>
  </si>
  <si>
    <t>21.11.00.00/52210100</t>
  </si>
  <si>
    <t xml:space="preserve">Georgenschule: Unterh. der Freianlagen  </t>
  </si>
  <si>
    <t>36.61.10.00/52550300</t>
  </si>
  <si>
    <t>Spiel- und Bolzplätze: Unterhaltung des beweglichen Vermögens</t>
  </si>
  <si>
    <t>55.11.00.00/52210700</t>
  </si>
  <si>
    <t xml:space="preserve">Öff. Grün: Unterhaltung Straßenbäume </t>
  </si>
  <si>
    <t>55.11.00.00/52210900</t>
  </si>
  <si>
    <t>Öff. Grün: Unterh. Bäume in Parkanlagen</t>
  </si>
  <si>
    <t>36.61.10.00/52911500</t>
  </si>
  <si>
    <t>Spiel- und Bolzplätze: Kosten DL Dritter</t>
  </si>
  <si>
    <t>TB20/002</t>
  </si>
  <si>
    <t>Nebenanlagen Entlast.bauwerk Badstraße</t>
  </si>
  <si>
    <t>54.11.00.00/52211200</t>
  </si>
  <si>
    <t>Gemeindestraßen: Unterh.Buswartehallen</t>
  </si>
  <si>
    <t>GR103/21 v. 08.12.2021 = üpl. Gen. Mehrausg. i.H.v. 300.000 €, HH-Planung 2022 n.e. 464.700 € (kreditfin.) für Mehrausg., Ges.kosten neu = 2.228.200 € (Stand: 12/2022)</t>
  </si>
  <si>
    <t>16 x Apple Ipad Pro als Leihgeräte für Homeoffice, Igel Thin Clients, Drucker hoheitl. Dokumente, Notstromaggregat, Museum</t>
  </si>
  <si>
    <t>Umstellung Interflex auf LOGA, Netzwerkschrank, Kassensystem für Theater Naumburg - Lieferschwierigkeiten</t>
  </si>
  <si>
    <t>54.51.10.00/52211400</t>
  </si>
  <si>
    <t>36.61.10.00/52210100</t>
  </si>
  <si>
    <t>Spiel- und Bolzplätze: Unterh. Freianlagen</t>
  </si>
  <si>
    <t>11.17.02.03/52559960</t>
  </si>
  <si>
    <t>LEADER: Umbau Fahrgastschiff Bad Kösen</t>
  </si>
  <si>
    <t xml:space="preserve">Bau von barrierefreien Bushaltestellen im Stadtgebiet   </t>
  </si>
  <si>
    <r>
      <t xml:space="preserve">Ges.kosten = 6,1 Mio.€, FM 90% "Soziale Integration im Quartier" (PSI), Bew.besch. 06.12.2018/03.12.2019/30.11.2020/12.07.2021 = 5.489,9 T€ FM, zusätzl. EM = 1,5 Mio.€ 2024/2025 </t>
    </r>
    <r>
      <rPr>
        <sz val="9"/>
        <rFont val="Calibri"/>
        <family val="2"/>
      </rPr>
      <t>→</t>
    </r>
    <r>
      <rPr>
        <sz val="9"/>
        <rFont val="Calibri"/>
        <family val="2"/>
        <scheme val="minor"/>
      </rPr>
      <t xml:space="preserve"> Ges.kosten neu 7,6 Mio.€ (Stand: 03/2023)</t>
    </r>
  </si>
  <si>
    <t>Jägerkaserne 4 a, Umnutzung 1. + 2. OG und Jägerkaserne 4</t>
  </si>
  <si>
    <t>51.12.00.00/53185013</t>
  </si>
  <si>
    <t>51.12.00.00/53185014</t>
  </si>
  <si>
    <t>51.12.00.00/53185015</t>
  </si>
  <si>
    <t>Stadtumb.: Sicherg. Siedl.str. 25-27 (GWG)</t>
  </si>
  <si>
    <t>WnE: Sicherg. Siedlungsstr. 28 - 30 (GWG)</t>
  </si>
  <si>
    <t>WnE: Sicherg. Siedlungsstr. 31 - 34 (GWG)</t>
  </si>
  <si>
    <t xml:space="preserve">Stadtumb.: 1. BA San. Hang Bauernweg </t>
  </si>
  <si>
    <t xml:space="preserve">Stadtumbau, Förderung = 100%, 1.BA (PJ 2016) = 490,0 T€, 2.BA (PJ 2019) = 614,0 T€, laufende Abarbeitung   </t>
  </si>
  <si>
    <t>HB21/001</t>
  </si>
  <si>
    <t xml:space="preserve">Sanierung Rathaus Naumburg </t>
  </si>
  <si>
    <t>Erstellung Masterplan "Grüne Innenstadt"</t>
  </si>
  <si>
    <t xml:space="preserve">Leb. Zentren: 2. BA Rückbau ehem. JVA </t>
  </si>
  <si>
    <t>54.11.00.00/52211310</t>
  </si>
  <si>
    <t>Gemeindestraßen: Rep.C.-W.-Gehringstr.</t>
  </si>
  <si>
    <t>AG22/015</t>
  </si>
  <si>
    <t>Uta-Grundschule, Erwerb bewegliches Vermögen &gt; 1.000 €</t>
  </si>
  <si>
    <t>Fortführung der Ausstattung mit Schülerspinden, Auftrag vom 16.11.2022, hohe Auftragslage, Lieferung am 14.03.2023</t>
  </si>
  <si>
    <t>12.61.00.02/78310100</t>
  </si>
  <si>
    <t>AG22/051</t>
  </si>
  <si>
    <t>Katastr.schutz: Erwerb Notstromaggregate</t>
  </si>
  <si>
    <t>TB22/003</t>
  </si>
  <si>
    <t>Brückenstraße Naumburg Fiktivkosten AZV</t>
  </si>
  <si>
    <t>51.11.00.00/52910600</t>
  </si>
  <si>
    <t xml:space="preserve">Kosten für Verkehrsplanung </t>
  </si>
  <si>
    <t>2021: apl. Gen. Plg. Neubau FFW-Garage BK (kostenlos v. BLK bereitgestelltes FFW- Fahrz.), 2022: Konkretisierg. der Maßn., Ges.kosten ca. 398 T€ (Preissteig. Stahlbau)</t>
  </si>
  <si>
    <t>11.17.00.03/52110100</t>
  </si>
  <si>
    <t>Techn. Rathaus Markt 12: Unt.Grundstücke</t>
  </si>
  <si>
    <t>21.11.01.00/78530100</t>
  </si>
  <si>
    <t>DV21/005</t>
  </si>
  <si>
    <t xml:space="preserve">Salztorschule: Digitalpakt Schulen </t>
  </si>
  <si>
    <t>54.11.00.00(78520100</t>
  </si>
  <si>
    <t>TB16/009</t>
  </si>
  <si>
    <t>STARK V: Neuengüter/Zufahrt OLG/ Hinter dem Dom (Refinanzierung DSK)</t>
  </si>
  <si>
    <t>Baumaßnahme im HHJ 2022 abgeschlossen, Schlussrechnung Planungsleistungen noch offen (Stand: 04/2023)</t>
  </si>
  <si>
    <r>
      <t xml:space="preserve">Vergabe Plgs.leistg. 2021, </t>
    </r>
    <r>
      <rPr>
        <b/>
        <sz val="9"/>
        <color rgb="FFC00000"/>
        <rFont val="Calibri"/>
        <family val="2"/>
        <scheme val="minor"/>
      </rPr>
      <t>TA 30.11.2022 Vorlage 112/22: keine Zustimmung zum Bau der Fahrradbrücke!</t>
    </r>
    <r>
      <rPr>
        <sz val="9"/>
        <rFont val="Calibri"/>
        <family val="2"/>
        <scheme val="minor"/>
      </rPr>
      <t xml:space="preserve"> Fertigstellg.Gen.plg. bis LPH 4 aus MÜaV, vorerst kein FM-Antrag </t>
    </r>
  </si>
  <si>
    <t>55.11.00.00/78310100</t>
  </si>
  <si>
    <t>AG22/036</t>
  </si>
  <si>
    <t>55.11.00.00/78320100</t>
  </si>
  <si>
    <t>AG22/037</t>
  </si>
  <si>
    <t xml:space="preserve">Öff. Grün: Erwerb Stadtmobiliar &gt; 1.000 € </t>
  </si>
  <si>
    <t>Öff. Grün: Erw. Stadtmobiliar 150 - 1.000 €</t>
  </si>
  <si>
    <t>36.51.08.00/52711702</t>
  </si>
  <si>
    <t>KTE Hassenhausen: Ausgestaltg. Kindertag</t>
  </si>
  <si>
    <t>55.11.00.00/54570100</t>
  </si>
  <si>
    <t>Öff. Grün: Kostenerstatt. an priv. Untern.</t>
  </si>
  <si>
    <t>28.11.00.05/54310110</t>
  </si>
  <si>
    <t xml:space="preserve">Kulturpflege und Heimatfeste: Öff.arbeit 1000 Jahre Naumburg  </t>
  </si>
  <si>
    <t>36.51.10.00/78510100</t>
  </si>
  <si>
    <t>HB19/005</t>
  </si>
  <si>
    <t>KTE Prießnitz: Erweiterungsanbau</t>
  </si>
  <si>
    <t>55.31.00.00/78510100</t>
  </si>
  <si>
    <t>HB21/007</t>
  </si>
  <si>
    <t>Städt. Friedhöfe: Sanierung Verwaltungs- gebäude Weißenfelser Straße</t>
  </si>
  <si>
    <t>26.11.00.01/78310100</t>
  </si>
  <si>
    <t>AG22/047</t>
  </si>
  <si>
    <t>Theater NMB: Plg./Bau Theken Foyer</t>
  </si>
  <si>
    <t>12.61.00.01/78310100</t>
  </si>
  <si>
    <t>AG22/044</t>
  </si>
  <si>
    <t>FFW: Erwerbe bewegl. Vermögen &gt; 1.000 €</t>
  </si>
  <si>
    <t xml:space="preserve">FFW: Sonderförderprogramm Sirenen </t>
  </si>
  <si>
    <t>42.11.00.01/78530100</t>
  </si>
  <si>
    <t>SB21/001</t>
  </si>
  <si>
    <t>Stadion Saalestraße:  Planungskosten Sportstättenentwicklungskonzept</t>
  </si>
  <si>
    <t>25.21.00.01/52711010</t>
  </si>
  <si>
    <t>Städt. Museen: Kosten für Ausstellungen</t>
  </si>
  <si>
    <t>FM Nationale Projekte des Städtebaus, Bewill.bescheid vom 21.03.2021, Ges.kosten = 666,7 T€, FM = 600,0 T€, EM = 66,7 T€</t>
  </si>
  <si>
    <t>36.51.01.00/78530100</t>
  </si>
  <si>
    <t>SB17/001</t>
  </si>
  <si>
    <t>KTE Zappelmäuse: Instandsetzung Außenanlagen Jägerstraße 4a</t>
  </si>
  <si>
    <t>36.61.10.00/78310100</t>
  </si>
  <si>
    <t>AG22/035</t>
  </si>
  <si>
    <t>Spiel- und Bolzplätze: Erw. Spielgerät</t>
  </si>
  <si>
    <t>Abarbeitung 09/2022</t>
  </si>
  <si>
    <t>Mittelübertragungen per 31.12.2022 (Stand: 20.09.2023)</t>
  </si>
  <si>
    <r>
      <t xml:space="preserve">Max-Klinger-Grundschule: </t>
    </r>
    <r>
      <rPr>
        <b/>
        <sz val="10"/>
        <rFont val="Calibri"/>
        <family val="2"/>
        <scheme val="minor"/>
      </rPr>
      <t>Teilsan. 1.BA</t>
    </r>
  </si>
  <si>
    <r>
      <t xml:space="preserve">Max-Klinger-Grundschule: </t>
    </r>
    <r>
      <rPr>
        <b/>
        <sz val="10"/>
        <rFont val="Calibri"/>
        <family val="2"/>
        <scheme val="minor"/>
      </rPr>
      <t xml:space="preserve">Teilsan. 2. BA </t>
    </r>
  </si>
  <si>
    <r>
      <rPr>
        <b/>
        <sz val="9"/>
        <color rgb="FFFF0000"/>
        <rFont val="Calibri"/>
        <family val="2"/>
        <scheme val="minor"/>
      </rPr>
      <t>BAFA</t>
    </r>
    <r>
      <rPr>
        <sz val="9"/>
        <rFont val="Calibri"/>
        <family val="2"/>
        <scheme val="minor"/>
      </rPr>
      <t xml:space="preserve">-FM Energieberatung Nichtwohngebäude, Ges.k. = 11.305, FM = 8.000 €, EM = 3.305 € (apl. 2022), MÜ restl. EM, Bewill. bis 11/2023 </t>
    </r>
  </si>
  <si>
    <t xml:space="preserve">8,3 T€ Ansatz 2022, 20,0 T€ = baul. Nebenlstgn. DigitalPakt Schule, Bew.besch. LSA 27.12.2021, Ausschreibung 11/2022, Vergabe 23.02.2023, Ausführung Sommerferien 2023 </t>
  </si>
  <si>
    <t>erledigt</t>
  </si>
  <si>
    <t xml:space="preserve">witterungsbedingte Verschiebung Wegebau, Ausführung ab 5. KW </t>
  </si>
  <si>
    <t>25,0 T€ = baul. Nebenlstg. DigitalPakt Schule, Bewill. LSA 27.12.2021, Ausschreibg. 11/2022 zurückgezogen, neu: Juli 2023, 150,0 T€ = Brand- schutzunterhangdecke = Folgemaßn. Netzwerkverkabelg. Digital.</t>
  </si>
  <si>
    <t>20,0 T€ = baul. Nebenlstg. DigitalPakt Schule, Bewill. LSA 27.12.2021, Ausschreibg. 11/2022 zurückgezogen, neu: Juli 2023, 50,4 T€ = Restlstg. Brandschutz = Folgemaßn. Netzwerkverkabelung Digital.</t>
  </si>
  <si>
    <r>
      <rPr>
        <b/>
        <sz val="9"/>
        <color rgb="FFFF0000"/>
        <rFont val="Calibri"/>
        <family val="2"/>
        <scheme val="minor"/>
      </rPr>
      <t>BAFA</t>
    </r>
    <r>
      <rPr>
        <sz val="9"/>
        <rFont val="Calibri"/>
        <family val="2"/>
        <scheme val="minor"/>
      </rPr>
      <t xml:space="preserve">-FM Energieberatung Nichtwohngebäude, Ges.k. = 12.197,50 €, FM 8,0 T€, EM = 4.197,50 € (apl. 2022), MÜ restl. EM, Bew. bis 11/2023 </t>
    </r>
  </si>
  <si>
    <t xml:space="preserve">25,0 T€ = baul.Nebenlstg.DigitalPakt Schule, Bewill. LSA 27.12.2021, Ausschreibg. 11/2022 zurückgezogen, neu: Juli 2023, 31,6 T€ = Ansatz 2022 für Fassadensanierung, Ausschreibung 2023 </t>
  </si>
  <si>
    <t xml:space="preserve">Stadt NMB hat 25 fast neue digitale Tafeln aus Mannheim/Baden-Württ. geschenkt bekommen, einzige Kosten: Transport + Vertragen </t>
  </si>
  <si>
    <t>offen</t>
  </si>
  <si>
    <t xml:space="preserve">Dauerausstellg. 20. Jahrhundert (2. Rate Honorar = 4.900 €, Umrüstg. Vitrinenbeleuchtung auf LED = 1.700 €), Verzögerung beim Aufbau </t>
  </si>
  <si>
    <t>Erstellung Brandschutzkonzept, keine Umsetzung wg. Personalmangel SG Hochbau</t>
  </si>
  <si>
    <t xml:space="preserve">Verwendung Gewinnbeteil. ÖSA für Öff.arbeit 1000 Jahre NMB (Bürgerverein NMB und Licht-/Lasershow zum Countdown 11.10.23) </t>
  </si>
  <si>
    <t xml:space="preserve">laufende Bearbeitung  </t>
  </si>
  <si>
    <t>FM des Bundes"Sprache = Schlüssel zur Welt", Restmittel 2022, E=A</t>
  </si>
  <si>
    <t>Preisgeld Bundeszentrale für gesundheitl. Aufklärg. , Ausgabe 2023</t>
  </si>
  <si>
    <t>Jägerspielplatz: Neuverlegung Fallschutzbelag, Leistung 01/2023</t>
  </si>
  <si>
    <t>Durchführung der Jahresbaumkontrollen bis einschl. Februar 2023</t>
  </si>
  <si>
    <t>Auftrag 2022: Gestaltungsentwurf Servicestation auf dem Markt</t>
  </si>
  <si>
    <t>lfd. Bearbeitg.</t>
  </si>
  <si>
    <t>Umbewill.FM Stadtumbau PJ 2013-2018, Beschl.GR 64/22 (06.07.2022)</t>
  </si>
  <si>
    <t>Instandsetzung 2 Rückwandscheiben Haltestelle Curt-Becker-Platz, Verzögerung wg. hoher Auftragslage</t>
  </si>
  <si>
    <t>2 x Aufhebung Ausschreibg. Vermessung, Holzschutzgutachten erfolgt, ZE FM v. BLK am 24.09.2019, geplanter FM-Antrag III/2023, n.e. Fristverlängerung beantragt (bis 06/2024)</t>
  </si>
  <si>
    <t>2 Aufträge: Vergabe Winterdienst (Treppenanlagen Naumburg und Treppenanlagen Bad Kösen), Ausführung 01/2023</t>
  </si>
  <si>
    <t>Vergabe Reparatur Leuchte Hallesche Straße, Ausführg. 01/2023</t>
  </si>
  <si>
    <t xml:space="preserve">Straßenbeleuchtg: Unterhaltg.öff.Beleuchtg. </t>
  </si>
  <si>
    <t>Durchführung Jahresbaumkontrollen bis einschließl. Februar 2023</t>
  </si>
  <si>
    <t xml:space="preserve">Sanierung Wegedecke Wanderweg Fleminger Weg, Verschiebung Unterhaltgs.maßn. witterungsbedingt nach 2023, Ausführg. ab 5. KW </t>
  </si>
  <si>
    <r>
      <t>GESA-Maßn.15.08.2022-</t>
    </r>
    <r>
      <rPr>
        <b/>
        <sz val="9"/>
        <rFont val="Calibri"/>
        <family val="2"/>
        <scheme val="minor"/>
      </rPr>
      <t>14.02.2023</t>
    </r>
    <r>
      <rPr>
        <sz val="9"/>
        <rFont val="Calibri"/>
        <family val="2"/>
        <scheme val="minor"/>
      </rPr>
      <t xml:space="preserve">, apl. Gen. volle Summe 09.08.2022 </t>
    </r>
  </si>
  <si>
    <t>3. BA San. Friedhofsmauer Weißenfelser Straße, Ausschreibg. Bau-leistg. 04/2022+Nachtrag 10/2022, Restlstg. witterungsbedingt 2023</t>
  </si>
  <si>
    <t xml:space="preserve">Projektförderung Stadt (jährlich 1.000 € + zweckgeb. Mittel Dritter) </t>
  </si>
  <si>
    <t>Zuschussvertrag 03.12.2019: Bauk.zuschuss 2022 = 15.000 € (unvollst. Unterlagen) und Erhöhung 4 % ab 2022 (Bedarfsprüfg. nach § 3 Nr. 2)</t>
  </si>
  <si>
    <t>Bewill. 05.05.2021: 1. Teil: Konzept/Machbark.studie bis 08/24, Verl. Bew.zeitr. (Abgang SGL TTS 2022, Neubesetzg.05/23, Kapaz.Stadtplg.)</t>
  </si>
  <si>
    <t>Ausstatt. Bürgerbüro, MÜ 2021 wg. Personalengpass SG Org. (4 Wahlen, Zusatzaufg. Corona), 2022: Überlegungen Umzug Jakobsstr.</t>
  </si>
  <si>
    <r>
      <t xml:space="preserve">Restlstg. Videoüberwach.anlage/Zubehör für Hallen KDL am Stand- ort GW Flemmingen erst nach Fertigstellg. möglich, </t>
    </r>
    <r>
      <rPr>
        <b/>
        <sz val="9"/>
        <rFont val="Calibri"/>
        <family val="2"/>
        <scheme val="minor"/>
      </rPr>
      <t>Abschluss 01/23</t>
    </r>
  </si>
  <si>
    <t xml:space="preserve">Netzanbindung Museum wg. personeller Engpässe EDV erst 2023 </t>
  </si>
  <si>
    <t>Wechsel VOIS/GESO (Gewerbe) zu HSH, DMS Steuern und Liegen- schaften, neues Ratsinformationssystem, Cobra-Erweiterung WiFö und Tourismus, Findbuch</t>
  </si>
  <si>
    <t>KISA Datenträgeraustausch mit Finanzamt (Gewerbesteuer, IFR/ KMV), kelobit Doku Plus, IFR Veranlagung (Hund-, Grund- u. Gewerbesteuer, sonst. wiederkehr. Einn.)</t>
  </si>
  <si>
    <t>Gesamtpaket OB + Vorzimmer/Öff.arbeit/EDV, Ges.kosten = 25,0 T€ (MÜ 2020 + 2021), Verschiebung wg. Personalmangel SG Hochbau</t>
  </si>
  <si>
    <t>FM Leb.Zentren: Bewill.22.12.2021, Ges.k.3.800 T€, FM (80%)=3.040 T€ Einzeldenkmal, EM = 760 T€, im HH 2023 n.e. verschoben auf 2025-27</t>
  </si>
  <si>
    <t xml:space="preserve">Innenausbau/Umnutzg. MÜ 2021 = 160 T€ baufachl. Prüfg., 11/2022 = Ausschreibg. Planer bis LPH 3, 2023: FM-Antrag "Leb. Zentren", 2024: Bewilligung, 2025: Planung und Ausschreibg., evtl. Baubeginn, Ges.kosten = 4,0 Mio.€, FM 80% (Einzeldenkmal)  </t>
  </si>
  <si>
    <t xml:space="preserve">2 Notstromaggregate, Bestellung 08.11.2022, Lieferzeit ca. 6 Monate </t>
  </si>
  <si>
    <t xml:space="preserve">Zuw. aus Bundesmitteln für Sirenenstandorte Schellsitz und Großjena (je 17.350 €), FM = 100%, Eilentscheidung OB 26.11.2021, Bekanntgabe FIVA 25.01.2022, Umsetzung 2023 </t>
  </si>
  <si>
    <r>
      <t xml:space="preserve">Strom-/Gasmangellage 2022, Erw. Notstromaggregate für "Leucht- türme" = Anlaufpkte. für Bevölkerung im Notfall, </t>
    </r>
    <r>
      <rPr>
        <sz val="9"/>
        <rFont val="Calibri"/>
        <family val="2"/>
      </rPr>
      <t xml:space="preserve">Lieferung 01/2023 </t>
    </r>
  </si>
  <si>
    <t>Digitalpakt 2021-2024: Bewill.bescheid 27.12.2021, Umsetzg. 2022 ff.</t>
  </si>
  <si>
    <t xml:space="preserve">2. BA = Fortführgs.maßn. Allg. Sanierung über die brandschutztechn. Ertüchtig. hinaus, Ges.k. = 2.250.000 € = 100 % EM Stadt (kreditfin.) </t>
  </si>
  <si>
    <t xml:space="preserve">nach Ablehnung des FM-Antrages im Programm "Wachstum und nachhaltige Erneuerung" MÜ der Restmittel zum Verbau in 2023 </t>
  </si>
  <si>
    <t>apl. Gen. 29.03.2022: Plg. Peter Zirkel Architekten mbH, Ausführung techn. Personal Theater, d.h. nur Materialkostenkosten + Ausstattg. techn. Geräte Gastro/Garderoben (Theaterbudget)</t>
  </si>
  <si>
    <t>Stadtumbau (PJ 2019) Bewill. 03.12.2019: Ges.k.= 1.450,0 T€, FM = 100%, Umsetzgs.zeitr.2020-2023, zusätzl.EM 2023 = 120,8 T€ (RL Erbe)</t>
  </si>
  <si>
    <t>Fortführg. Planungslstg. bis LPH 4 (Voraussetzg. für FM-Antrag), aus Mehreinn. Investpauschale 2023 zusätzl. Mittel = 28,0 T€ (GR 84/23)</t>
  </si>
  <si>
    <t>offene Restlstg. A+E Maßn. 2020 - 2022, Baumfällung/Ersatzpflanzg., Verläng. Pflegemaßn. um 1 Jahr (Herstellg. abnahmefäh.Zustand)</t>
  </si>
  <si>
    <t>Herstellg. der baulichen Barrierefreiheit im öff. Straßenpersonen-verkehr (ÖSPV), Mehrjahresvorhaben, lfd. Abarbeitg, Förd. über BLK</t>
  </si>
  <si>
    <t xml:space="preserve">aus Städtebau-FM vorfinanzierte/durch Straßenausbaubeiträge zu refinanz. Kosten Stadt NMB an San.träger DSK, Gesamtk.= 438,7 T€  </t>
  </si>
  <si>
    <t xml:space="preserve">Städteb.Vertrag 30.07.2019 mit B+E Maßnahme GmbH: Pauschal- summe 135 T€, dav. Fertigstellung restlicher Erschließung,  Personalengpass KDL, Ausschreibung 06/2023 </t>
  </si>
  <si>
    <t>Bauverzögerung AZV NMB bei Arbeiten am Drosselbauwerk (RÜB 5), Beginn Straßenbauarbeiten Stadt NMB ab Frühjahr 2023 geplant</t>
  </si>
  <si>
    <t xml:space="preserve">Neubau Schmutz- und Niederschlagswasserkanal durch AZV NMB, Kostenbeitrag/Fiktivkosten Stadt Naumburg, Abrechnung 03/2023 </t>
  </si>
  <si>
    <t>Erwerb Abfallbehälter für denkmalgerechte Altstadt, Lieferung 2023</t>
  </si>
  <si>
    <t>Ersatz Einzelteile von Abfallbehältern (Vandalismus), Lieferg. 2023</t>
  </si>
  <si>
    <t xml:space="preserve">Plgs.leistgn. für Toilettenanlage in 2022 weitestgehend erfolgt, Abstimmung Denkmalschutz offen, Fortführg./Umsetzg. 2023/2024 </t>
  </si>
  <si>
    <t>Leb. Zentren, Bewill. 22.12.2021, Ges.k.= 60 T€, FM = 40 T€, EM = 20 T€</t>
  </si>
  <si>
    <t xml:space="preserve">Gemeinschaftsbaumaßnahme mit BLK (Bodensonderung K2649, Separierung Straßengrundstück)                </t>
  </si>
  <si>
    <t>2 Federwippen (Lieferung Januar 2023), Spielplatz Siedlungshof: Ersatzteile Karussel und Federspielgerät (Lieferung 01/2023)</t>
  </si>
  <si>
    <t>Bewill.bescheid vom 03.12.2019, Gesamtkosten = 856,8 T€, FM = 571,2 T€, EM = 285,6 T€ (dav. GWG = 199,9 T€)</t>
  </si>
  <si>
    <t xml:space="preserve">Bewill.bescheid vom 16.12.2020 (PJ 2020), Gesamtkosten = 720,0 T€, FM = 648,0 T€, EM Stadt (10%) = 72,0 T€ </t>
  </si>
  <si>
    <t xml:space="preserve">Bewill.bescheid vom 16.12.2020 (PJ 2020), Gesamtkosten = 1.498,7 T€, FM= 1.348,8 T€, EM Stadt (10%) = 149,9 T€ </t>
  </si>
  <si>
    <t xml:space="preserve">(Stiftg.Vereinigte Naumburger Waisenversorgungsanstalt) Bewill. 16.12.2020, Gesamt 910,8 T€, FM 819,7 T€, EM Stadt 10%= 91,1 T€ </t>
  </si>
  <si>
    <t>Bewill.bescheid vom 21.12.2022 (PJ 2022), Gesamtkosten = 622,3 T€, FM = 414,9 T€, EM Stadt (1/3) = 207,4 T€</t>
  </si>
  <si>
    <t>E = A Hochwasserhilfe 2013, 10. Änderungsbescheid vom 30.09.2022, Gesamtsumme = 2.921.296 €</t>
  </si>
  <si>
    <t xml:space="preserve">1. BA "Verbess.der Schulinfrastruktur finanzschwacher Kommunen", Bew.bescheid vom 26.03.2020, Gesamtkosten 1.060,0 T€, dav. förderfähig = 960,0 T€, FM (90%) = 864,0 T€, EM=196,0 T€ </t>
  </si>
  <si>
    <t>zweckgeb. Zuw. BLK 2020 (Lützen Mio.) =  500,0 T€ (Plg. ab 2021) und Bew.bescheid 22.12.2021 "Wachstum  und nachhaltige Erneuerung" ab 2022: Ges.kosten 825,0 T€, FM = 550,0 T€, EM = RL Erbe = 275,0 T€</t>
  </si>
  <si>
    <t>FM "Lebendige Zentren": Bewill. 22.12.2021, Ges.k. 300 T€, FM (80%) = 240 T€ Einzeldenkmal, EM = 60 T€, geplante Fertigstellung 2023</t>
  </si>
  <si>
    <t>ursprünglich: Erwerb Spielgrät Bad Kösen Saalberge, OR Bad Kösen hat um MÜ gebeten, Ziel = Umsetzung des Spielplatzes im Kurpark, Abstimmung untere Denkmalbehörde offen</t>
  </si>
  <si>
    <t>Kosten im Zuge der Ausführgs.plg.auf 700 T€ explodiert, Suche nach Alternativlösung, kurzfristige Lösung nicht in Sicht, MÜ Stadt = Refinanzierung verausgabter Planungskosten DSK</t>
  </si>
  <si>
    <t xml:space="preserve">"Wachstum u. nachh.Erneuerung": Bewill. vom 16.12.2020 (PJ 2020), Gesamtk.2021-2023 = 1.700,0 T€, FM = 1.133,3 T€, EM Stadt = 566,7 T€ </t>
  </si>
  <si>
    <t xml:space="preserve">Grundsatzbeschluss GR51/20 v.08.07.2020: Erwerb komplette Straße + Nebenkosten, Verzögerung wg. Lärmschutzwand bzw. dafür notwendige Grundstücksankäufe, 1. AR NBG 02/2023   </t>
  </si>
  <si>
    <t>Seite 1</t>
  </si>
  <si>
    <t xml:space="preserve">laufende Bearbeitung </t>
  </si>
  <si>
    <t>Seite 2</t>
  </si>
  <si>
    <t>Seite 3</t>
  </si>
  <si>
    <t>Seite 4</t>
  </si>
  <si>
    <t>Seite 5</t>
  </si>
  <si>
    <t>Seite 6</t>
  </si>
  <si>
    <t>lfd. Bearb.</t>
  </si>
  <si>
    <t>laufende Bearbeitung</t>
  </si>
  <si>
    <t xml:space="preserve">offen </t>
  </si>
  <si>
    <t xml:space="preserve">geplante Vergabe an Fachbüro, Ziel: Betrachtung der Zukunftsperspektive aller Sportstätten in NMB (Demografie-Check, Nutz.optionen, Wirtschaftlichkeits- betrachtung)  </t>
  </si>
  <si>
    <t xml:space="preserve">Gemeinschaftsbaumaßnahme AZV/TWN/WAV/Stadt: Kanalbau, Erneuerung Gehwege, Fahrbahnertüchtigung Randstreifen, Baubeginn 08/2021, Gesamtkosten = 793,2 T€ </t>
  </si>
  <si>
    <t xml:space="preserve">Vereinb. 24.10.2018: freiwill. Übernahme von Beiträgen nach § 19 Flurberein.gesetz durch Stadt NMB, Ges.k. Stadt 2019-2024 = 200,0 T€ </t>
  </si>
  <si>
    <r>
      <t xml:space="preserve">Vertrag B-Plan "Windenergiepark Prießnitz", 3 ausgelöste Aufträge, Umsetzg. 2022/2023 </t>
    </r>
    <r>
      <rPr>
        <sz val="9"/>
        <rFont val="Calibri"/>
        <family val="2"/>
      </rPr>
      <t>→ geplanter Stop, Entscheidung GR offen</t>
    </r>
  </si>
  <si>
    <r>
      <rPr>
        <b/>
        <sz val="9"/>
        <color rgb="FFFF0000"/>
        <rFont val="Calibri"/>
        <family val="2"/>
        <scheme val="minor"/>
      </rPr>
      <t>BAFA</t>
    </r>
    <r>
      <rPr>
        <sz val="9"/>
        <rFont val="Calibri"/>
        <family val="2"/>
        <scheme val="minor"/>
      </rPr>
      <t xml:space="preserve">-FM Energieberatg. Nichtwohngebäude, Ges.k. = 12.197,50 €, FM = 8.000 €, EM = 4.197,50 € (apl. 2022), MÜ EM, Bewill. bis 11/2023 </t>
    </r>
  </si>
  <si>
    <t xml:space="preserve">Bewill.bescheid 24.11.2022, Ges.kosten = 269,0 T€, FM = 231,0 T€, EM = 25,7 T€, Umsetzung bis 06/2023   </t>
  </si>
  <si>
    <t>FIVA 24/23 v. 07.03.2023: Gesamtfinanzierung Erdfall Gehringstraße durch üpl./apl. 2022 und MÜ, anteil. Refinanzierg. TWN und SGSAS</t>
  </si>
  <si>
    <t>Sanierung Weinbergsmauern Max-Klinger-Weinberg, FM - Bewilligung  ALFF v. 13.05.2022, Gesamtkosten = 188,0 T€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</si>
</sst>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9"/>
      <color rgb="FFC00000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B5F1FD"/>
        <bgColor indexed="64"/>
      </patternFill>
    </fill>
    <fill>
      <patternFill patternType="solid">
        <fgColor rgb="FFA4EDF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9">
    <xf numFmtId="0" fontId="0" fillId="0" borderId="0" xfId="0"/>
    <xf numFmtId="0" fontId="1" fillId="0" borderId="0" xfId="0" applyFont="1"/>
    <xf numFmtId="0" fontId="0" fillId="0" borderId="0" xfId="0" applyFill="1"/>
    <xf numFmtId="0" fontId="2" fillId="0" borderId="0" xfId="0" applyFont="1" applyFill="1"/>
    <xf numFmtId="0" fontId="4" fillId="0" borderId="0" xfId="0" applyFont="1"/>
    <xf numFmtId="0" fontId="6" fillId="0" borderId="0" xfId="0" applyFont="1" applyAlignment="1">
      <alignment wrapText="1"/>
    </xf>
    <xf numFmtId="0" fontId="6" fillId="2" borderId="0" xfId="0" applyFont="1" applyFill="1"/>
    <xf numFmtId="0" fontId="4" fillId="2" borderId="0" xfId="0" applyFont="1" applyFill="1"/>
    <xf numFmtId="0" fontId="7" fillId="0" borderId="0" xfId="0" applyFont="1" applyFill="1"/>
    <xf numFmtId="0" fontId="6" fillId="2" borderId="0" xfId="0" applyFont="1" applyFill="1" applyAlignment="1">
      <alignment wrapText="1"/>
    </xf>
    <xf numFmtId="0" fontId="5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" fillId="0" borderId="5" xfId="0" applyFont="1" applyFill="1" applyBorder="1" applyAlignment="1">
      <alignment horizontal="center" wrapText="1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4" fillId="5" borderId="0" xfId="0" applyFont="1" applyFill="1"/>
    <xf numFmtId="0" fontId="4" fillId="0" borderId="0" xfId="0" applyFont="1" applyFill="1"/>
    <xf numFmtId="4" fontId="4" fillId="0" borderId="0" xfId="0" applyNumberFormat="1" applyFont="1" applyFill="1"/>
    <xf numFmtId="0" fontId="8" fillId="4" borderId="1" xfId="0" applyFont="1" applyFill="1" applyBorder="1" applyAlignment="1">
      <alignment horizontal="center" wrapText="1"/>
    </xf>
    <xf numFmtId="4" fontId="4" fillId="5" borderId="0" xfId="0" applyNumberFormat="1" applyFont="1" applyFill="1"/>
    <xf numFmtId="4" fontId="11" fillId="0" borderId="0" xfId="0" applyNumberFormat="1" applyFont="1" applyFill="1"/>
    <xf numFmtId="0" fontId="0" fillId="0" borderId="0" xfId="0" applyFill="1" applyAlignment="1">
      <alignment horizontal="center"/>
    </xf>
    <xf numFmtId="0" fontId="7" fillId="0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9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/>
    </xf>
    <xf numFmtId="0" fontId="9" fillId="4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horizontal="center" wrapText="1"/>
    </xf>
    <xf numFmtId="0" fontId="5" fillId="0" borderId="4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vertical="center" wrapText="1"/>
    </xf>
    <xf numFmtId="0" fontId="4" fillId="0" borderId="4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14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5" fillId="2" borderId="1" xfId="0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wrapText="1"/>
    </xf>
    <xf numFmtId="4" fontId="6" fillId="4" borderId="1" xfId="0" applyNumberFormat="1" applyFont="1" applyFill="1" applyBorder="1" applyAlignment="1">
      <alignment horizontal="right" wrapText="1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0" fillId="0" borderId="2" xfId="0" applyFont="1" applyFill="1" applyBorder="1"/>
    <xf numFmtId="0" fontId="10" fillId="0" borderId="1" xfId="0" applyFont="1" applyFill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0" fillId="0" borderId="1" xfId="0" applyFont="1" applyFill="1" applyBorder="1" applyAlignment="1"/>
    <xf numFmtId="0" fontId="10" fillId="2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0" fontId="10" fillId="2" borderId="2" xfId="0" applyFont="1" applyFill="1" applyBorder="1" applyAlignment="1">
      <alignment wrapText="1"/>
    </xf>
    <xf numFmtId="0" fontId="10" fillId="2" borderId="2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wrapText="1"/>
    </xf>
    <xf numFmtId="4" fontId="10" fillId="5" borderId="2" xfId="0" applyNumberFormat="1" applyFont="1" applyFill="1" applyBorder="1" applyAlignment="1">
      <alignment horizontal="right" wrapText="1"/>
    </xf>
    <xf numFmtId="4" fontId="10" fillId="2" borderId="2" xfId="0" applyNumberFormat="1" applyFont="1" applyFill="1" applyBorder="1" applyAlignment="1">
      <alignment horizontal="right" wrapText="1"/>
    </xf>
    <xf numFmtId="4" fontId="10" fillId="2" borderId="1" xfId="0" applyNumberFormat="1" applyFont="1" applyFill="1" applyBorder="1" applyAlignment="1">
      <alignment horizontal="right" wrapText="1"/>
    </xf>
    <xf numFmtId="4" fontId="10" fillId="5" borderId="2" xfId="0" applyNumberFormat="1" applyFont="1" applyFill="1" applyBorder="1" applyAlignment="1">
      <alignment wrapText="1"/>
    </xf>
    <xf numFmtId="4" fontId="10" fillId="2" borderId="2" xfId="0" applyNumberFormat="1" applyFont="1" applyFill="1" applyBorder="1" applyAlignment="1">
      <alignment wrapText="1"/>
    </xf>
    <xf numFmtId="4" fontId="10" fillId="2" borderId="1" xfId="0" applyNumberFormat="1" applyFont="1" applyFill="1" applyBorder="1" applyAlignment="1">
      <alignment wrapText="1"/>
    </xf>
    <xf numFmtId="4" fontId="10" fillId="6" borderId="2" xfId="0" applyNumberFormat="1" applyFont="1" applyFill="1" applyBorder="1" applyAlignment="1">
      <alignment wrapText="1"/>
    </xf>
    <xf numFmtId="4" fontId="10" fillId="5" borderId="1" xfId="0" applyNumberFormat="1" applyFont="1" applyFill="1" applyBorder="1"/>
    <xf numFmtId="4" fontId="10" fillId="5" borderId="1" xfId="0" applyNumberFormat="1" applyFont="1" applyFill="1" applyBorder="1" applyAlignment="1">
      <alignment wrapText="1"/>
    </xf>
    <xf numFmtId="4" fontId="10" fillId="2" borderId="1" xfId="0" applyNumberFormat="1" applyFont="1" applyFill="1" applyBorder="1" applyAlignment="1">
      <alignment vertical="center"/>
    </xf>
    <xf numFmtId="4" fontId="10" fillId="2" borderId="3" xfId="0" applyNumberFormat="1" applyFont="1" applyFill="1" applyBorder="1"/>
    <xf numFmtId="4" fontId="10" fillId="2" borderId="1" xfId="0" applyNumberFormat="1" applyFont="1" applyFill="1" applyBorder="1"/>
    <xf numFmtId="4" fontId="16" fillId="2" borderId="1" xfId="0" applyNumberFormat="1" applyFont="1" applyFill="1" applyBorder="1" applyAlignment="1">
      <alignment wrapText="1"/>
    </xf>
    <xf numFmtId="4" fontId="10" fillId="6" borderId="1" xfId="0" applyNumberFormat="1" applyFont="1" applyFill="1" applyBorder="1" applyAlignment="1">
      <alignment wrapText="1"/>
    </xf>
    <xf numFmtId="4" fontId="10" fillId="5" borderId="2" xfId="0" applyNumberFormat="1" applyFont="1" applyFill="1" applyBorder="1"/>
    <xf numFmtId="4" fontId="10" fillId="2" borderId="2" xfId="0" applyNumberFormat="1" applyFont="1" applyFill="1" applyBorder="1"/>
    <xf numFmtId="4" fontId="10" fillId="2" borderId="4" xfId="0" applyNumberFormat="1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Fill="1"/>
    <xf numFmtId="0" fontId="10" fillId="0" borderId="1" xfId="0" applyFont="1" applyBorder="1" applyAlignment="1">
      <alignment horizontal="center" wrapText="1"/>
    </xf>
    <xf numFmtId="0" fontId="10" fillId="0" borderId="1" xfId="0" applyFont="1" applyFill="1" applyBorder="1" applyAlignment="1">
      <alignment horizontal="left"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2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4" fillId="5" borderId="9" xfId="0" applyFont="1" applyFill="1" applyBorder="1"/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2" borderId="9" xfId="0" applyFont="1" applyFill="1" applyBorder="1"/>
    <xf numFmtId="0" fontId="10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/>
    <xf numFmtId="4" fontId="10" fillId="2" borderId="13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/>
    <xf numFmtId="4" fontId="10" fillId="2" borderId="14" xfId="0" applyNumberFormat="1" applyFont="1" applyFill="1" applyBorder="1" applyAlignment="1">
      <alignment horizontal="center" vertical="center" wrapText="1"/>
    </xf>
    <xf numFmtId="4" fontId="10" fillId="2" borderId="11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10" fillId="2" borderId="13" xfId="0" applyFont="1" applyFill="1" applyBorder="1" applyAlignment="1">
      <alignment horizontal="center" vertical="center" wrapText="1"/>
    </xf>
    <xf numFmtId="0" fontId="4" fillId="2" borderId="12" xfId="0" applyFont="1" applyFill="1" applyBorder="1"/>
    <xf numFmtId="0" fontId="4" fillId="5" borderId="9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12" xfId="0" applyFont="1" applyFill="1" applyBorder="1" applyAlignment="1">
      <alignment wrapText="1"/>
    </xf>
    <xf numFmtId="0" fontId="4" fillId="0" borderId="12" xfId="0" applyFont="1" applyFill="1" applyBorder="1" applyAlignment="1">
      <alignment vertical="center" wrapText="1"/>
    </xf>
    <xf numFmtId="4" fontId="10" fillId="2" borderId="17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vertical="center" wrapText="1"/>
    </xf>
    <xf numFmtId="0" fontId="4" fillId="5" borderId="12" xfId="0" applyFont="1" applyFill="1" applyBorder="1"/>
    <xf numFmtId="0" fontId="10" fillId="0" borderId="15" xfId="0" applyFont="1" applyFill="1" applyBorder="1" applyAlignment="1">
      <alignment horizontal="center" wrapText="1"/>
    </xf>
    <xf numFmtId="0" fontId="10" fillId="0" borderId="15" xfId="0" applyFont="1" applyFill="1" applyBorder="1" applyAlignment="1">
      <alignment wrapText="1"/>
    </xf>
    <xf numFmtId="4" fontId="10" fillId="2" borderId="1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/>
    <xf numFmtId="0" fontId="10" fillId="0" borderId="1" xfId="0" applyFont="1" applyFill="1" applyBorder="1" applyAlignment="1">
      <alignment vertical="center" wrapText="1"/>
    </xf>
    <xf numFmtId="0" fontId="4" fillId="5" borderId="18" xfId="0" applyFont="1" applyFill="1" applyBorder="1" applyAlignment="1">
      <alignment wrapText="1"/>
    </xf>
    <xf numFmtId="4" fontId="10" fillId="5" borderId="15" xfId="0" applyNumberFormat="1" applyFont="1" applyFill="1" applyBorder="1" applyAlignment="1">
      <alignment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4" fillId="5" borderId="12" xfId="0" applyFont="1" applyFill="1" applyBorder="1" applyAlignment="1">
      <alignment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/>
    <xf numFmtId="0" fontId="10" fillId="0" borderId="15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4" fontId="10" fillId="2" borderId="15" xfId="0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horizontal="left" vertical="center" wrapText="1"/>
    </xf>
    <xf numFmtId="4" fontId="10" fillId="0" borderId="11" xfId="0" applyNumberFormat="1" applyFont="1" applyBorder="1" applyAlignment="1">
      <alignment horizontal="center" vertical="center" wrapText="1"/>
    </xf>
    <xf numFmtId="0" fontId="4" fillId="6" borderId="9" xfId="0" applyFont="1" applyFill="1" applyBorder="1" applyAlignment="1">
      <alignment wrapText="1"/>
    </xf>
    <xf numFmtId="0" fontId="4" fillId="0" borderId="9" xfId="0" applyFont="1" applyFill="1" applyBorder="1" applyAlignment="1">
      <alignment wrapText="1"/>
    </xf>
    <xf numFmtId="0" fontId="0" fillId="2" borderId="12" xfId="0" applyFont="1" applyFill="1" applyBorder="1" applyAlignment="1">
      <alignment wrapText="1"/>
    </xf>
    <xf numFmtId="4" fontId="16" fillId="0" borderId="11" xfId="0" applyNumberFormat="1" applyFont="1" applyBorder="1" applyAlignment="1">
      <alignment horizontal="center" vertical="center" wrapText="1"/>
    </xf>
    <xf numFmtId="0" fontId="4" fillId="6" borderId="12" xfId="0" applyFont="1" applyFill="1" applyBorder="1" applyAlignment="1">
      <alignment wrapText="1"/>
    </xf>
    <xf numFmtId="0" fontId="4" fillId="0" borderId="20" xfId="0" applyFont="1" applyFill="1" applyBorder="1" applyAlignment="1">
      <alignment horizontal="center" wrapText="1"/>
    </xf>
    <xf numFmtId="0" fontId="10" fillId="0" borderId="20" xfId="0" applyFont="1" applyFill="1" applyBorder="1" applyAlignment="1">
      <alignment wrapText="1"/>
    </xf>
    <xf numFmtId="0" fontId="5" fillId="0" borderId="15" xfId="0" applyFont="1" applyBorder="1" applyAlignment="1">
      <alignment vertical="center" wrapText="1"/>
    </xf>
    <xf numFmtId="0" fontId="4" fillId="2" borderId="21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4" fontId="10" fillId="2" borderId="15" xfId="0" applyNumberFormat="1" applyFont="1" applyFill="1" applyBorder="1" applyAlignment="1">
      <alignment wrapText="1"/>
    </xf>
    <xf numFmtId="0" fontId="8" fillId="4" borderId="12" xfId="0" applyFont="1" applyFill="1" applyBorder="1" applyAlignment="1">
      <alignment wrapText="1"/>
    </xf>
    <xf numFmtId="0" fontId="19" fillId="4" borderId="11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wrapText="1"/>
    </xf>
    <xf numFmtId="4" fontId="10" fillId="5" borderId="20" xfId="0" applyNumberFormat="1" applyFont="1" applyFill="1" applyBorder="1" applyAlignment="1">
      <alignment wrapText="1"/>
    </xf>
    <xf numFmtId="4" fontId="10" fillId="0" borderId="16" xfId="0" applyNumberFormat="1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wrapText="1"/>
    </xf>
    <xf numFmtId="4" fontId="10" fillId="0" borderId="11" xfId="0" applyNumberFormat="1" applyFont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17" fontId="8" fillId="4" borderId="12" xfId="0" applyNumberFormat="1" applyFont="1" applyFill="1" applyBorder="1"/>
    <xf numFmtId="0" fontId="19" fillId="4" borderId="11" xfId="0" applyFont="1" applyFill="1" applyBorder="1"/>
    <xf numFmtId="0" fontId="8" fillId="3" borderId="18" xfId="0" applyFont="1" applyFill="1" applyBorder="1"/>
    <xf numFmtId="0" fontId="8" fillId="3" borderId="15" xfId="0" applyFont="1" applyFill="1" applyBorder="1" applyAlignment="1">
      <alignment horizontal="center"/>
    </xf>
    <xf numFmtId="0" fontId="6" fillId="3" borderId="15" xfId="0" applyFont="1" applyFill="1" applyBorder="1"/>
    <xf numFmtId="4" fontId="6" fillId="3" borderId="15" xfId="0" applyNumberFormat="1" applyFont="1" applyFill="1" applyBorder="1"/>
    <xf numFmtId="0" fontId="9" fillId="3" borderId="15" xfId="0" applyFont="1" applyFill="1" applyBorder="1"/>
    <xf numFmtId="0" fontId="19" fillId="3" borderId="16" xfId="0" applyFont="1" applyFill="1" applyBorder="1"/>
    <xf numFmtId="4" fontId="10" fillId="5" borderId="2" xfId="0" applyNumberFormat="1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4" fillId="0" borderId="18" xfId="0" applyFont="1" applyFill="1" applyBorder="1" applyAlignment="1">
      <alignment wrapText="1"/>
    </xf>
    <xf numFmtId="0" fontId="10" fillId="2" borderId="16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44" fontId="10" fillId="2" borderId="16" xfId="1" applyFont="1" applyFill="1" applyBorder="1" applyAlignment="1">
      <alignment horizontal="center" vertical="center" wrapText="1"/>
    </xf>
    <xf numFmtId="0" fontId="5" fillId="0" borderId="15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10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B5F1FD"/>
      <color rgb="FFA4EDFC"/>
      <color rgb="FFC2FBAB"/>
      <color rgb="FF99FFCC"/>
      <color rgb="FF99FF66"/>
      <color rgb="FFFFCCCC"/>
      <color rgb="FFFF99CC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9"/>
  <sheetViews>
    <sheetView tabSelected="1" topLeftCell="A132" workbookViewId="0">
      <selection activeCell="K135" sqref="K135"/>
    </sheetView>
  </sheetViews>
  <sheetFormatPr baseColWidth="10" defaultRowHeight="15" x14ac:dyDescent="0.25"/>
  <cols>
    <col min="1" max="1" width="2.7109375" customWidth="1"/>
    <col min="2" max="2" width="19.7109375" style="2" customWidth="1"/>
    <col min="3" max="3" width="11.7109375" style="21" customWidth="1"/>
    <col min="4" max="4" width="34.5703125" style="2" customWidth="1"/>
    <col min="5" max="5" width="12.7109375" style="2" customWidth="1"/>
    <col min="6" max="6" width="53" style="2" customWidth="1"/>
    <col min="7" max="7" width="12.7109375" style="2" customWidth="1"/>
  </cols>
  <sheetData>
    <row r="1" spans="2:7" ht="15" customHeight="1" x14ac:dyDescent="0.25"/>
    <row r="2" spans="2:7" ht="18" customHeight="1" x14ac:dyDescent="0.3">
      <c r="B2" s="3" t="s">
        <v>254</v>
      </c>
      <c r="G2" s="98" t="s">
        <v>332</v>
      </c>
    </row>
    <row r="3" spans="2:7" ht="13.5" customHeight="1" thickBot="1" x14ac:dyDescent="0.3"/>
    <row r="4" spans="2:7" s="1" customFormat="1" ht="30" customHeight="1" thickBot="1" x14ac:dyDescent="0.3">
      <c r="B4" s="46" t="s">
        <v>0</v>
      </c>
      <c r="C4" s="46" t="s">
        <v>1</v>
      </c>
      <c r="D4" s="46" t="s">
        <v>2</v>
      </c>
      <c r="E4" s="116" t="s">
        <v>3</v>
      </c>
      <c r="F4" s="117" t="s">
        <v>4</v>
      </c>
      <c r="G4" s="47" t="s">
        <v>253</v>
      </c>
    </row>
    <row r="5" spans="2:7" s="4" customFormat="1" ht="24" customHeight="1" x14ac:dyDescent="0.25">
      <c r="B5" s="88" t="s">
        <v>62</v>
      </c>
      <c r="C5" s="79" t="s">
        <v>5</v>
      </c>
      <c r="D5" s="112" t="s">
        <v>63</v>
      </c>
      <c r="E5" s="57">
        <v>4197.5</v>
      </c>
      <c r="F5" s="37" t="s">
        <v>346</v>
      </c>
      <c r="G5" s="89" t="s">
        <v>259</v>
      </c>
    </row>
    <row r="6" spans="2:7" s="4" customFormat="1" ht="24" customHeight="1" x14ac:dyDescent="0.25">
      <c r="B6" s="88" t="s">
        <v>206</v>
      </c>
      <c r="C6" s="79" t="s">
        <v>5</v>
      </c>
      <c r="D6" s="112" t="s">
        <v>207</v>
      </c>
      <c r="E6" s="57">
        <v>1877</v>
      </c>
      <c r="F6" s="37" t="s">
        <v>257</v>
      </c>
      <c r="G6" s="90" t="s">
        <v>259</v>
      </c>
    </row>
    <row r="7" spans="2:7" s="4" customFormat="1" ht="24" customHeight="1" x14ac:dyDescent="0.25">
      <c r="B7" s="91" t="s">
        <v>147</v>
      </c>
      <c r="C7" s="79" t="s">
        <v>5</v>
      </c>
      <c r="D7" s="112" t="s">
        <v>148</v>
      </c>
      <c r="E7" s="58">
        <v>20443.09</v>
      </c>
      <c r="F7" s="37" t="s">
        <v>149</v>
      </c>
      <c r="G7" s="92" t="s">
        <v>259</v>
      </c>
    </row>
    <row r="8" spans="2:7" s="4" customFormat="1" ht="24" customHeight="1" x14ac:dyDescent="0.25">
      <c r="B8" s="93" t="s">
        <v>105</v>
      </c>
      <c r="C8" s="80" t="s">
        <v>5</v>
      </c>
      <c r="D8" s="113" t="s">
        <v>106</v>
      </c>
      <c r="E8" s="59">
        <v>1800</v>
      </c>
      <c r="F8" s="30" t="s">
        <v>317</v>
      </c>
      <c r="G8" s="94" t="s">
        <v>259</v>
      </c>
    </row>
    <row r="9" spans="2:7" s="4" customFormat="1" ht="24" customHeight="1" x14ac:dyDescent="0.25">
      <c r="B9" s="95" t="s">
        <v>176</v>
      </c>
      <c r="C9" s="81" t="s">
        <v>5</v>
      </c>
      <c r="D9" s="87" t="s">
        <v>177</v>
      </c>
      <c r="E9" s="57">
        <v>203800</v>
      </c>
      <c r="F9" s="37" t="s">
        <v>347</v>
      </c>
      <c r="G9" s="96" t="s">
        <v>259</v>
      </c>
    </row>
    <row r="10" spans="2:7" s="4" customFormat="1" ht="36" x14ac:dyDescent="0.25">
      <c r="B10" s="91" t="s">
        <v>60</v>
      </c>
      <c r="C10" s="79" t="s">
        <v>5</v>
      </c>
      <c r="D10" s="50" t="s">
        <v>61</v>
      </c>
      <c r="E10" s="58">
        <v>28300</v>
      </c>
      <c r="F10" s="30" t="s">
        <v>258</v>
      </c>
      <c r="G10" s="97" t="s">
        <v>333</v>
      </c>
    </row>
    <row r="11" spans="2:7" s="4" customFormat="1" ht="15" customHeight="1" x14ac:dyDescent="0.25">
      <c r="B11" s="91" t="s">
        <v>156</v>
      </c>
      <c r="C11" s="79" t="s">
        <v>5</v>
      </c>
      <c r="D11" s="50" t="s">
        <v>157</v>
      </c>
      <c r="E11" s="58">
        <v>35652.480000000003</v>
      </c>
      <c r="F11" s="30" t="s">
        <v>260</v>
      </c>
      <c r="G11" s="97" t="s">
        <v>259</v>
      </c>
    </row>
    <row r="12" spans="2:7" s="4" customFormat="1" ht="36.75" customHeight="1" x14ac:dyDescent="0.25">
      <c r="B12" s="91" t="s">
        <v>121</v>
      </c>
      <c r="C12" s="79" t="s">
        <v>5</v>
      </c>
      <c r="D12" s="50" t="s">
        <v>122</v>
      </c>
      <c r="E12" s="58">
        <v>175000</v>
      </c>
      <c r="F12" s="30" t="s">
        <v>261</v>
      </c>
      <c r="G12" s="97" t="s">
        <v>333</v>
      </c>
    </row>
    <row r="13" spans="2:7" s="4" customFormat="1" ht="36.75" customHeight="1" x14ac:dyDescent="0.25">
      <c r="B13" s="91" t="s">
        <v>33</v>
      </c>
      <c r="C13" s="79" t="s">
        <v>5</v>
      </c>
      <c r="D13" s="50" t="s">
        <v>34</v>
      </c>
      <c r="E13" s="58">
        <v>70393.399999999994</v>
      </c>
      <c r="F13" s="30" t="s">
        <v>262</v>
      </c>
      <c r="G13" s="92" t="s">
        <v>333</v>
      </c>
    </row>
    <row r="14" spans="2:7" s="4" customFormat="1" ht="24" customHeight="1" x14ac:dyDescent="0.25">
      <c r="B14" s="88" t="s">
        <v>33</v>
      </c>
      <c r="C14" s="79" t="s">
        <v>5</v>
      </c>
      <c r="D14" s="158" t="s">
        <v>34</v>
      </c>
      <c r="E14" s="57">
        <v>151.5</v>
      </c>
      <c r="F14" s="37" t="s">
        <v>263</v>
      </c>
      <c r="G14" s="92" t="s">
        <v>259</v>
      </c>
    </row>
    <row r="15" spans="2:7" s="4" customFormat="1" ht="36.75" customHeight="1" x14ac:dyDescent="0.25">
      <c r="B15" s="91" t="s">
        <v>111</v>
      </c>
      <c r="C15" s="79" t="s">
        <v>5</v>
      </c>
      <c r="D15" s="50" t="s">
        <v>112</v>
      </c>
      <c r="E15" s="58">
        <v>63562.62</v>
      </c>
      <c r="F15" s="30" t="s">
        <v>264</v>
      </c>
      <c r="G15" s="92" t="s">
        <v>333</v>
      </c>
    </row>
    <row r="16" spans="2:7" s="4" customFormat="1" ht="24" customHeight="1" x14ac:dyDescent="0.25">
      <c r="B16" s="91" t="s">
        <v>150</v>
      </c>
      <c r="C16" s="79" t="s">
        <v>5</v>
      </c>
      <c r="D16" s="158" t="s">
        <v>151</v>
      </c>
      <c r="E16" s="58">
        <v>5200</v>
      </c>
      <c r="F16" s="30" t="s">
        <v>265</v>
      </c>
      <c r="G16" s="92" t="s">
        <v>259</v>
      </c>
    </row>
    <row r="17" spans="2:7" s="4" customFormat="1" ht="24" customHeight="1" x14ac:dyDescent="0.25">
      <c r="B17" s="91" t="s">
        <v>244</v>
      </c>
      <c r="C17" s="79" t="s">
        <v>5</v>
      </c>
      <c r="D17" s="50" t="s">
        <v>245</v>
      </c>
      <c r="E17" s="58">
        <v>6600</v>
      </c>
      <c r="F17" s="43" t="s">
        <v>267</v>
      </c>
      <c r="G17" s="92" t="s">
        <v>339</v>
      </c>
    </row>
    <row r="18" spans="2:7" s="4" customFormat="1" ht="24" customHeight="1" x14ac:dyDescent="0.25">
      <c r="B18" s="100" t="s">
        <v>123</v>
      </c>
      <c r="C18" s="80" t="s">
        <v>5</v>
      </c>
      <c r="D18" s="49" t="s">
        <v>124</v>
      </c>
      <c r="E18" s="59">
        <v>10000</v>
      </c>
      <c r="F18" s="30" t="s">
        <v>268</v>
      </c>
      <c r="G18" s="99" t="s">
        <v>339</v>
      </c>
    </row>
    <row r="19" spans="2:7" s="4" customFormat="1" ht="24" customHeight="1" x14ac:dyDescent="0.25">
      <c r="B19" s="100" t="s">
        <v>226</v>
      </c>
      <c r="C19" s="80" t="s">
        <v>5</v>
      </c>
      <c r="D19" s="113" t="s">
        <v>227</v>
      </c>
      <c r="E19" s="59">
        <v>9030</v>
      </c>
      <c r="F19" s="30" t="s">
        <v>269</v>
      </c>
      <c r="G19" s="92" t="s">
        <v>339</v>
      </c>
    </row>
    <row r="20" spans="2:7" s="4" customFormat="1" ht="15" customHeight="1" x14ac:dyDescent="0.25">
      <c r="B20" s="121" t="s">
        <v>35</v>
      </c>
      <c r="C20" s="83" t="s">
        <v>5</v>
      </c>
      <c r="D20" s="49" t="s">
        <v>36</v>
      </c>
      <c r="E20" s="65">
        <v>401.88</v>
      </c>
      <c r="F20" s="10" t="s">
        <v>271</v>
      </c>
      <c r="G20" s="99" t="s">
        <v>259</v>
      </c>
    </row>
    <row r="21" spans="2:7" s="4" customFormat="1" ht="15" customHeight="1" x14ac:dyDescent="0.25">
      <c r="B21" s="121" t="s">
        <v>32</v>
      </c>
      <c r="C21" s="83" t="s">
        <v>5</v>
      </c>
      <c r="D21" s="49" t="s">
        <v>28</v>
      </c>
      <c r="E21" s="65">
        <v>4725.63</v>
      </c>
      <c r="F21" s="10" t="s">
        <v>271</v>
      </c>
      <c r="G21" s="92" t="s">
        <v>339</v>
      </c>
    </row>
    <row r="22" spans="2:7" s="4" customFormat="1" ht="15" customHeight="1" thickBot="1" x14ac:dyDescent="0.3">
      <c r="B22" s="139" t="s">
        <v>222</v>
      </c>
      <c r="C22" s="109" t="s">
        <v>5</v>
      </c>
      <c r="D22" s="110" t="s">
        <v>223</v>
      </c>
      <c r="E22" s="140">
        <v>200</v>
      </c>
      <c r="F22" s="165" t="s">
        <v>272</v>
      </c>
      <c r="G22" s="164" t="s">
        <v>259</v>
      </c>
    </row>
    <row r="23" spans="2:7" s="4" customFormat="1" ht="15" customHeight="1" x14ac:dyDescent="0.25"/>
    <row r="24" spans="2:7" s="4" customFormat="1" ht="15" customHeight="1" x14ac:dyDescent="0.25"/>
    <row r="25" spans="2:7" s="4" customFormat="1" ht="15" customHeight="1" x14ac:dyDescent="0.25"/>
    <row r="26" spans="2:7" s="4" customFormat="1" ht="15" customHeight="1" x14ac:dyDescent="0.25">
      <c r="G26" s="98" t="s">
        <v>334</v>
      </c>
    </row>
    <row r="27" spans="2:7" s="4" customFormat="1" ht="15" customHeight="1" thickBot="1" x14ac:dyDescent="0.3">
      <c r="G27" s="98"/>
    </row>
    <row r="28" spans="2:7" s="4" customFormat="1" ht="30" customHeight="1" thickBot="1" x14ac:dyDescent="0.3">
      <c r="B28" s="46" t="s">
        <v>0</v>
      </c>
      <c r="C28" s="46" t="s">
        <v>1</v>
      </c>
      <c r="D28" s="46" t="s">
        <v>2</v>
      </c>
      <c r="E28" s="12" t="s">
        <v>3</v>
      </c>
      <c r="F28" s="117" t="s">
        <v>4</v>
      </c>
      <c r="G28" s="47" t="s">
        <v>253</v>
      </c>
    </row>
    <row r="29" spans="2:7" s="4" customFormat="1" ht="15" customHeight="1" x14ac:dyDescent="0.25">
      <c r="B29" s="103" t="s">
        <v>174</v>
      </c>
      <c r="C29" s="83" t="s">
        <v>5</v>
      </c>
      <c r="D29" s="49" t="s">
        <v>175</v>
      </c>
      <c r="E29" s="62">
        <v>4278.79</v>
      </c>
      <c r="F29" s="166" t="s">
        <v>273</v>
      </c>
      <c r="G29" s="97" t="s">
        <v>259</v>
      </c>
    </row>
    <row r="30" spans="2:7" s="4" customFormat="1" ht="15" customHeight="1" x14ac:dyDescent="0.25">
      <c r="B30" s="103" t="s">
        <v>164</v>
      </c>
      <c r="C30" s="83" t="s">
        <v>5</v>
      </c>
      <c r="D30" s="49" t="s">
        <v>165</v>
      </c>
      <c r="E30" s="62">
        <v>892.64</v>
      </c>
      <c r="F30" s="86" t="s">
        <v>274</v>
      </c>
      <c r="G30" s="94" t="s">
        <v>259</v>
      </c>
    </row>
    <row r="31" spans="2:7" s="4" customFormat="1" ht="24" customHeight="1" x14ac:dyDescent="0.25">
      <c r="B31" s="103" t="s">
        <v>158</v>
      </c>
      <c r="C31" s="49" t="s">
        <v>5</v>
      </c>
      <c r="D31" s="113" t="s">
        <v>159</v>
      </c>
      <c r="E31" s="62">
        <v>2514.06</v>
      </c>
      <c r="F31" s="30" t="s">
        <v>318</v>
      </c>
      <c r="G31" s="97" t="s">
        <v>259</v>
      </c>
    </row>
    <row r="32" spans="2:7" s="11" customFormat="1" ht="24" customHeight="1" x14ac:dyDescent="0.25">
      <c r="B32" s="104" t="s">
        <v>8</v>
      </c>
      <c r="C32" s="84" t="s">
        <v>5</v>
      </c>
      <c r="D32" s="77" t="s">
        <v>10</v>
      </c>
      <c r="E32" s="78">
        <v>110185.41</v>
      </c>
      <c r="F32" s="163" t="s">
        <v>345</v>
      </c>
      <c r="G32" s="105" t="s">
        <v>276</v>
      </c>
    </row>
    <row r="33" spans="2:7" s="11" customFormat="1" ht="15" customHeight="1" x14ac:dyDescent="0.25">
      <c r="B33" s="107" t="s">
        <v>203</v>
      </c>
      <c r="C33" s="85" t="s">
        <v>5</v>
      </c>
      <c r="D33" s="162" t="s">
        <v>191</v>
      </c>
      <c r="E33" s="157">
        <v>60000</v>
      </c>
      <c r="F33" s="120" t="s">
        <v>316</v>
      </c>
      <c r="G33" s="94" t="s">
        <v>276</v>
      </c>
    </row>
    <row r="34" spans="2:7" s="11" customFormat="1" ht="15" customHeight="1" x14ac:dyDescent="0.25">
      <c r="B34" s="106" t="s">
        <v>203</v>
      </c>
      <c r="C34" s="85" t="s">
        <v>5</v>
      </c>
      <c r="D34" s="162" t="s">
        <v>204</v>
      </c>
      <c r="E34" s="61">
        <v>20000</v>
      </c>
      <c r="F34" s="30" t="s">
        <v>275</v>
      </c>
      <c r="G34" s="97" t="s">
        <v>276</v>
      </c>
    </row>
    <row r="35" spans="2:7" s="11" customFormat="1" ht="15" customHeight="1" x14ac:dyDescent="0.25">
      <c r="B35" s="107" t="s">
        <v>130</v>
      </c>
      <c r="C35" s="85" t="s">
        <v>5</v>
      </c>
      <c r="D35" s="162" t="s">
        <v>187</v>
      </c>
      <c r="E35" s="60">
        <v>514388.35</v>
      </c>
      <c r="F35" s="30" t="s">
        <v>277</v>
      </c>
      <c r="G35" s="97" t="s">
        <v>276</v>
      </c>
    </row>
    <row r="36" spans="2:7" s="11" customFormat="1" ht="24" customHeight="1" x14ac:dyDescent="0.25">
      <c r="B36" s="107" t="s">
        <v>181</v>
      </c>
      <c r="C36" s="85" t="s">
        <v>5</v>
      </c>
      <c r="D36" s="162" t="s">
        <v>184</v>
      </c>
      <c r="E36" s="60">
        <v>186800</v>
      </c>
      <c r="F36" s="30" t="s">
        <v>319</v>
      </c>
      <c r="G36" s="97" t="s">
        <v>276</v>
      </c>
    </row>
    <row r="37" spans="2:7" s="11" customFormat="1" ht="24" customHeight="1" x14ac:dyDescent="0.25">
      <c r="B37" s="107" t="s">
        <v>182</v>
      </c>
      <c r="C37" s="85" t="s">
        <v>5</v>
      </c>
      <c r="D37" s="162" t="s">
        <v>185</v>
      </c>
      <c r="E37" s="60">
        <v>333300</v>
      </c>
      <c r="F37" s="30" t="s">
        <v>320</v>
      </c>
      <c r="G37" s="97" t="s">
        <v>276</v>
      </c>
    </row>
    <row r="38" spans="2:7" s="11" customFormat="1" ht="24" customHeight="1" x14ac:dyDescent="0.25">
      <c r="B38" s="107" t="s">
        <v>183</v>
      </c>
      <c r="C38" s="85" t="s">
        <v>5</v>
      </c>
      <c r="D38" s="162" t="s">
        <v>186</v>
      </c>
      <c r="E38" s="60">
        <v>143900</v>
      </c>
      <c r="F38" s="30" t="s">
        <v>321</v>
      </c>
      <c r="G38" s="97" t="s">
        <v>276</v>
      </c>
    </row>
    <row r="39" spans="2:7" s="11" customFormat="1" ht="24" customHeight="1" x14ac:dyDescent="0.25">
      <c r="B39" s="101" t="s">
        <v>109</v>
      </c>
      <c r="C39" s="82" t="s">
        <v>5</v>
      </c>
      <c r="D39" s="50" t="s">
        <v>110</v>
      </c>
      <c r="E39" s="60">
        <v>395627.19</v>
      </c>
      <c r="F39" s="30" t="s">
        <v>322</v>
      </c>
      <c r="G39" s="97" t="s">
        <v>276</v>
      </c>
    </row>
    <row r="40" spans="2:7" s="11" customFormat="1" ht="24" customHeight="1" x14ac:dyDescent="0.25">
      <c r="B40" s="101" t="s">
        <v>141</v>
      </c>
      <c r="C40" s="82" t="s">
        <v>5</v>
      </c>
      <c r="D40" s="50" t="s">
        <v>192</v>
      </c>
      <c r="E40" s="60">
        <v>622300</v>
      </c>
      <c r="F40" s="30" t="s">
        <v>323</v>
      </c>
      <c r="G40" s="97" t="s">
        <v>276</v>
      </c>
    </row>
    <row r="41" spans="2:7" s="11" customFormat="1" ht="24" customHeight="1" x14ac:dyDescent="0.25">
      <c r="B41" s="102" t="s">
        <v>168</v>
      </c>
      <c r="C41" s="161" t="s">
        <v>5</v>
      </c>
      <c r="D41" s="162" t="s">
        <v>169</v>
      </c>
      <c r="E41" s="66">
        <v>1362.55</v>
      </c>
      <c r="F41" s="30" t="s">
        <v>278</v>
      </c>
      <c r="G41" s="97" t="s">
        <v>259</v>
      </c>
    </row>
    <row r="42" spans="2:7" s="11" customFormat="1" ht="24" customHeight="1" x14ac:dyDescent="0.25">
      <c r="B42" s="102" t="s">
        <v>193</v>
      </c>
      <c r="C42" s="161" t="s">
        <v>5</v>
      </c>
      <c r="D42" s="162" t="s">
        <v>194</v>
      </c>
      <c r="E42" s="66">
        <v>271374.01</v>
      </c>
      <c r="F42" s="30" t="s">
        <v>348</v>
      </c>
      <c r="G42" s="97" t="s">
        <v>276</v>
      </c>
    </row>
    <row r="43" spans="2:7" s="11" customFormat="1" ht="36.75" customHeight="1" x14ac:dyDescent="0.25">
      <c r="B43" s="108" t="s">
        <v>50</v>
      </c>
      <c r="C43" s="80" t="s">
        <v>5</v>
      </c>
      <c r="D43" s="51" t="s">
        <v>51</v>
      </c>
      <c r="E43" s="64">
        <v>197798.5</v>
      </c>
      <c r="F43" s="30" t="s">
        <v>279</v>
      </c>
      <c r="G43" s="92" t="s">
        <v>270</v>
      </c>
    </row>
    <row r="44" spans="2:7" s="11" customFormat="1" ht="24" customHeight="1" x14ac:dyDescent="0.25">
      <c r="B44" s="103" t="s">
        <v>152</v>
      </c>
      <c r="C44" s="118" t="s">
        <v>5</v>
      </c>
      <c r="D44" s="113" t="s">
        <v>153</v>
      </c>
      <c r="E44" s="68">
        <v>5918.54</v>
      </c>
      <c r="F44" s="30" t="s">
        <v>280</v>
      </c>
      <c r="G44" s="119" t="s">
        <v>259</v>
      </c>
    </row>
    <row r="45" spans="2:7" s="11" customFormat="1" ht="15" customHeight="1" x14ac:dyDescent="0.25">
      <c r="B45" s="103" t="s">
        <v>173</v>
      </c>
      <c r="C45" s="83" t="s">
        <v>5</v>
      </c>
      <c r="D45" s="49" t="s">
        <v>282</v>
      </c>
      <c r="E45" s="62">
        <v>467.08</v>
      </c>
      <c r="F45" s="167" t="s">
        <v>281</v>
      </c>
      <c r="G45" s="97" t="s">
        <v>259</v>
      </c>
    </row>
    <row r="46" spans="2:7" s="11" customFormat="1" ht="24" customHeight="1" x14ac:dyDescent="0.25">
      <c r="B46" s="121" t="s">
        <v>78</v>
      </c>
      <c r="C46" s="76" t="s">
        <v>5</v>
      </c>
      <c r="D46" s="32" t="s">
        <v>79</v>
      </c>
      <c r="E46" s="65">
        <v>151406.71</v>
      </c>
      <c r="F46" s="168" t="s">
        <v>349</v>
      </c>
      <c r="G46" s="119" t="s">
        <v>259</v>
      </c>
    </row>
    <row r="47" spans="2:7" s="11" customFormat="1" ht="15" customHeight="1" x14ac:dyDescent="0.25">
      <c r="B47" s="171" t="s">
        <v>154</v>
      </c>
      <c r="C47" s="173" t="s">
        <v>5</v>
      </c>
      <c r="D47" s="175" t="s">
        <v>155</v>
      </c>
      <c r="E47" s="66">
        <v>12000</v>
      </c>
      <c r="F47" s="177" t="s">
        <v>284</v>
      </c>
      <c r="G47" s="169" t="s">
        <v>259</v>
      </c>
    </row>
    <row r="48" spans="2:7" s="11" customFormat="1" ht="14.25" customHeight="1" x14ac:dyDescent="0.25">
      <c r="B48" s="172"/>
      <c r="C48" s="174"/>
      <c r="D48" s="176"/>
      <c r="E48" s="66">
        <v>246.04</v>
      </c>
      <c r="F48" s="178"/>
      <c r="G48" s="170"/>
    </row>
    <row r="49" spans="2:7" s="11" customFormat="1" ht="15" customHeight="1" thickBot="1" x14ac:dyDescent="0.3">
      <c r="B49" s="124" t="s">
        <v>160</v>
      </c>
      <c r="C49" s="125" t="s">
        <v>5</v>
      </c>
      <c r="D49" s="126" t="s">
        <v>161</v>
      </c>
      <c r="E49" s="127">
        <v>11457.5</v>
      </c>
      <c r="F49" s="128" t="s">
        <v>283</v>
      </c>
      <c r="G49" s="111" t="s">
        <v>259</v>
      </c>
    </row>
    <row r="50" spans="2:7" s="11" customFormat="1" ht="15" customHeight="1" x14ac:dyDescent="0.25"/>
    <row r="51" spans="2:7" s="11" customFormat="1" ht="15" customHeight="1" x14ac:dyDescent="0.25"/>
    <row r="52" spans="2:7" s="11" customFormat="1" ht="15" customHeight="1" x14ac:dyDescent="0.25"/>
    <row r="53" spans="2:7" s="11" customFormat="1" ht="15" customHeight="1" x14ac:dyDescent="0.25"/>
    <row r="54" spans="2:7" s="11" customFormat="1" ht="15" customHeight="1" x14ac:dyDescent="0.25">
      <c r="G54" s="98" t="s">
        <v>335</v>
      </c>
    </row>
    <row r="55" spans="2:7" s="11" customFormat="1" ht="15" customHeight="1" thickBot="1" x14ac:dyDescent="0.3"/>
    <row r="56" spans="2:7" s="11" customFormat="1" ht="30" customHeight="1" thickBot="1" x14ac:dyDescent="0.3">
      <c r="B56" s="46" t="s">
        <v>0</v>
      </c>
      <c r="C56" s="46" t="s">
        <v>1</v>
      </c>
      <c r="D56" s="46" t="s">
        <v>2</v>
      </c>
      <c r="E56" s="12" t="s">
        <v>3</v>
      </c>
      <c r="F56" s="117" t="s">
        <v>4</v>
      </c>
      <c r="G56" s="47" t="s">
        <v>253</v>
      </c>
    </row>
    <row r="57" spans="2:7" s="11" customFormat="1" ht="15" customHeight="1" x14ac:dyDescent="0.25">
      <c r="B57" s="102" t="s">
        <v>162</v>
      </c>
      <c r="C57" s="122" t="s">
        <v>5</v>
      </c>
      <c r="D57" s="123" t="s">
        <v>163</v>
      </c>
      <c r="E57" s="66">
        <v>5000</v>
      </c>
      <c r="F57" s="30" t="s">
        <v>283</v>
      </c>
      <c r="G57" s="97" t="s">
        <v>259</v>
      </c>
    </row>
    <row r="58" spans="2:7" s="11" customFormat="1" ht="15" customHeight="1" x14ac:dyDescent="0.25">
      <c r="B58" s="102" t="s">
        <v>224</v>
      </c>
      <c r="C58" s="122" t="s">
        <v>5</v>
      </c>
      <c r="D58" s="123" t="s">
        <v>225</v>
      </c>
      <c r="E58" s="66">
        <v>6570.68</v>
      </c>
      <c r="F58" s="30" t="s">
        <v>285</v>
      </c>
      <c r="G58" s="97" t="s">
        <v>259</v>
      </c>
    </row>
    <row r="59" spans="2:7" s="11" customFormat="1" ht="24.75" customHeight="1" x14ac:dyDescent="0.25">
      <c r="B59" s="91" t="s">
        <v>117</v>
      </c>
      <c r="C59" s="79" t="s">
        <v>5</v>
      </c>
      <c r="D59" s="48" t="s">
        <v>118</v>
      </c>
      <c r="E59" s="67">
        <v>29779.93</v>
      </c>
      <c r="F59" s="30" t="s">
        <v>286</v>
      </c>
      <c r="G59" s="97" t="s">
        <v>259</v>
      </c>
    </row>
    <row r="60" spans="2:7" s="11" customFormat="1" ht="15" customHeight="1" x14ac:dyDescent="0.25">
      <c r="B60" s="102" t="s">
        <v>21</v>
      </c>
      <c r="C60" s="82" t="s">
        <v>5</v>
      </c>
      <c r="D60" s="50" t="s">
        <v>27</v>
      </c>
      <c r="E60" s="61">
        <v>2186.16</v>
      </c>
      <c r="F60" s="10" t="s">
        <v>287</v>
      </c>
      <c r="G60" s="97" t="s">
        <v>276</v>
      </c>
    </row>
    <row r="61" spans="2:7" s="5" customFormat="1" ht="24.75" customHeight="1" x14ac:dyDescent="0.25">
      <c r="B61" s="102" t="s">
        <v>73</v>
      </c>
      <c r="C61" s="82" t="s">
        <v>5</v>
      </c>
      <c r="D61" s="50" t="s">
        <v>74</v>
      </c>
      <c r="E61" s="61">
        <v>17600</v>
      </c>
      <c r="F61" s="30" t="s">
        <v>288</v>
      </c>
      <c r="G61" s="97" t="s">
        <v>266</v>
      </c>
    </row>
    <row r="62" spans="2:7" s="9" customFormat="1" ht="24.75" customHeight="1" x14ac:dyDescent="0.25">
      <c r="B62" s="101" t="s">
        <v>133</v>
      </c>
      <c r="C62" s="82" t="s">
        <v>5</v>
      </c>
      <c r="D62" s="50" t="s">
        <v>134</v>
      </c>
      <c r="E62" s="60">
        <v>83300</v>
      </c>
      <c r="F62" s="30" t="s">
        <v>289</v>
      </c>
      <c r="G62" s="92" t="s">
        <v>266</v>
      </c>
    </row>
    <row r="63" spans="2:7" s="11" customFormat="1" ht="24" customHeight="1" x14ac:dyDescent="0.25">
      <c r="B63" s="141"/>
      <c r="C63" s="18"/>
      <c r="D63" s="14" t="s">
        <v>9</v>
      </c>
      <c r="E63" s="44">
        <f>SUM(E5:E62)</f>
        <v>3831989.24</v>
      </c>
      <c r="F63" s="25"/>
      <c r="G63" s="142"/>
    </row>
    <row r="64" spans="2:7" s="11" customFormat="1" ht="24.75" customHeight="1" x14ac:dyDescent="0.25">
      <c r="B64" s="100" t="s">
        <v>80</v>
      </c>
      <c r="C64" s="28" t="s">
        <v>81</v>
      </c>
      <c r="D64" s="49" t="s">
        <v>82</v>
      </c>
      <c r="E64" s="68">
        <v>24000</v>
      </c>
      <c r="F64" s="30" t="s">
        <v>290</v>
      </c>
      <c r="G64" s="97" t="s">
        <v>266</v>
      </c>
    </row>
    <row r="65" spans="2:7" s="11" customFormat="1" ht="24.75" customHeight="1" x14ac:dyDescent="0.25">
      <c r="B65" s="100" t="s">
        <v>54</v>
      </c>
      <c r="C65" s="28" t="s">
        <v>103</v>
      </c>
      <c r="D65" s="49" t="s">
        <v>55</v>
      </c>
      <c r="E65" s="68">
        <v>4224.17</v>
      </c>
      <c r="F65" s="30" t="s">
        <v>291</v>
      </c>
      <c r="G65" s="97" t="s">
        <v>259</v>
      </c>
    </row>
    <row r="66" spans="2:7" s="11" customFormat="1" ht="15" customHeight="1" x14ac:dyDescent="0.25">
      <c r="B66" s="100" t="s">
        <v>102</v>
      </c>
      <c r="C66" s="28" t="s">
        <v>101</v>
      </c>
      <c r="D66" s="49" t="s">
        <v>104</v>
      </c>
      <c r="E66" s="68">
        <v>2114.88</v>
      </c>
      <c r="F66" s="30" t="s">
        <v>292</v>
      </c>
      <c r="G66" s="97" t="s">
        <v>266</v>
      </c>
    </row>
    <row r="67" spans="2:7" s="11" customFormat="1" ht="24.75" customHeight="1" x14ac:dyDescent="0.25">
      <c r="B67" s="100" t="s">
        <v>54</v>
      </c>
      <c r="C67" s="28" t="s">
        <v>143</v>
      </c>
      <c r="D67" s="49" t="s">
        <v>55</v>
      </c>
      <c r="E67" s="68">
        <v>48244.19</v>
      </c>
      <c r="F67" s="30" t="s">
        <v>172</v>
      </c>
      <c r="G67" s="97" t="s">
        <v>276</v>
      </c>
    </row>
    <row r="68" spans="2:7" s="11" customFormat="1" ht="24.75" customHeight="1" x14ac:dyDescent="0.25">
      <c r="B68" s="100" t="s">
        <v>102</v>
      </c>
      <c r="C68" s="28" t="s">
        <v>144</v>
      </c>
      <c r="D68" s="49" t="s">
        <v>104</v>
      </c>
      <c r="E68" s="68">
        <v>15900.51</v>
      </c>
      <c r="F68" s="30" t="s">
        <v>171</v>
      </c>
      <c r="G68" s="97" t="s">
        <v>276</v>
      </c>
    </row>
    <row r="69" spans="2:7" s="11" customFormat="1" ht="36" customHeight="1" x14ac:dyDescent="0.25">
      <c r="B69" s="100" t="s">
        <v>53</v>
      </c>
      <c r="C69" s="28" t="s">
        <v>57</v>
      </c>
      <c r="D69" s="49" t="s">
        <v>56</v>
      </c>
      <c r="E69" s="68">
        <v>3176.4</v>
      </c>
      <c r="F69" s="30" t="s">
        <v>146</v>
      </c>
      <c r="G69" s="97" t="s">
        <v>333</v>
      </c>
    </row>
    <row r="70" spans="2:7" s="11" customFormat="1" ht="36.75" customHeight="1" x14ac:dyDescent="0.25">
      <c r="B70" s="100" t="s">
        <v>53</v>
      </c>
      <c r="C70" s="28" t="s">
        <v>100</v>
      </c>
      <c r="D70" s="49" t="s">
        <v>56</v>
      </c>
      <c r="E70" s="68">
        <v>26450.42</v>
      </c>
      <c r="F70" s="30" t="s">
        <v>293</v>
      </c>
      <c r="G70" s="97" t="s">
        <v>333</v>
      </c>
    </row>
    <row r="71" spans="2:7" s="11" customFormat="1" ht="36.75" customHeight="1" x14ac:dyDescent="0.25">
      <c r="B71" s="100" t="s">
        <v>53</v>
      </c>
      <c r="C71" s="28" t="s">
        <v>145</v>
      </c>
      <c r="D71" s="49" t="s">
        <v>56</v>
      </c>
      <c r="E71" s="68">
        <v>9500</v>
      </c>
      <c r="F71" s="30" t="s">
        <v>294</v>
      </c>
      <c r="G71" s="97" t="s">
        <v>266</v>
      </c>
    </row>
    <row r="72" spans="2:7" s="11" customFormat="1" ht="36.75" customHeight="1" x14ac:dyDescent="0.25">
      <c r="B72" s="103" t="s">
        <v>45</v>
      </c>
      <c r="C72" s="29" t="s">
        <v>46</v>
      </c>
      <c r="D72" s="52" t="s">
        <v>52</v>
      </c>
      <c r="E72" s="62">
        <v>435496.21</v>
      </c>
      <c r="F72" s="43" t="s">
        <v>170</v>
      </c>
      <c r="G72" s="97" t="s">
        <v>333</v>
      </c>
    </row>
    <row r="73" spans="2:7" s="11" customFormat="1" ht="24" customHeight="1" thickBot="1" x14ac:dyDescent="0.3">
      <c r="B73" s="143" t="s">
        <v>22</v>
      </c>
      <c r="C73" s="135" t="s">
        <v>20</v>
      </c>
      <c r="D73" s="136" t="s">
        <v>31</v>
      </c>
      <c r="E73" s="144">
        <v>297572.23</v>
      </c>
      <c r="F73" s="137" t="s">
        <v>188</v>
      </c>
      <c r="G73" s="145" t="s">
        <v>276</v>
      </c>
    </row>
    <row r="74" spans="2:7" s="11" customFormat="1" ht="15" customHeight="1" x14ac:dyDescent="0.25"/>
    <row r="75" spans="2:7" s="11" customFormat="1" ht="15" customHeight="1" x14ac:dyDescent="0.25"/>
    <row r="76" spans="2:7" s="11" customFormat="1" ht="15" customHeight="1" x14ac:dyDescent="0.25"/>
    <row r="77" spans="2:7" s="11" customFormat="1" ht="15" customHeight="1" x14ac:dyDescent="0.25">
      <c r="G77" s="98" t="s">
        <v>336</v>
      </c>
    </row>
    <row r="78" spans="2:7" s="11" customFormat="1" ht="15" customHeight="1" thickBot="1" x14ac:dyDescent="0.3"/>
    <row r="79" spans="2:7" s="11" customFormat="1" ht="30" customHeight="1" thickBot="1" x14ac:dyDescent="0.3">
      <c r="B79" s="46" t="s">
        <v>0</v>
      </c>
      <c r="C79" s="46" t="s">
        <v>1</v>
      </c>
      <c r="D79" s="46" t="s">
        <v>2</v>
      </c>
      <c r="E79" s="12" t="s">
        <v>3</v>
      </c>
      <c r="F79" s="117" t="s">
        <v>4</v>
      </c>
      <c r="G79" s="47" t="s">
        <v>253</v>
      </c>
    </row>
    <row r="80" spans="2:7" s="11" customFormat="1" ht="24" customHeight="1" x14ac:dyDescent="0.25">
      <c r="B80" s="102" t="s">
        <v>49</v>
      </c>
      <c r="C80" s="34" t="s">
        <v>64</v>
      </c>
      <c r="D80" s="50" t="s">
        <v>65</v>
      </c>
      <c r="E80" s="61">
        <v>25000</v>
      </c>
      <c r="F80" s="35" t="s">
        <v>295</v>
      </c>
      <c r="G80" s="129" t="s">
        <v>266</v>
      </c>
    </row>
    <row r="81" spans="2:7" s="11" customFormat="1" ht="24" customHeight="1" x14ac:dyDescent="0.25">
      <c r="B81" s="130" t="s">
        <v>49</v>
      </c>
      <c r="C81" s="34" t="s">
        <v>189</v>
      </c>
      <c r="D81" s="50" t="s">
        <v>190</v>
      </c>
      <c r="E81" s="60">
        <v>119942.5</v>
      </c>
      <c r="F81" s="35" t="s">
        <v>296</v>
      </c>
      <c r="G81" s="129" t="s">
        <v>276</v>
      </c>
    </row>
    <row r="82" spans="2:7" s="11" customFormat="1" ht="24" customHeight="1" x14ac:dyDescent="0.25">
      <c r="B82" s="102" t="s">
        <v>49</v>
      </c>
      <c r="C82" s="34" t="s">
        <v>127</v>
      </c>
      <c r="D82" s="50" t="s">
        <v>128</v>
      </c>
      <c r="E82" s="61">
        <v>10000</v>
      </c>
      <c r="F82" s="35" t="s">
        <v>129</v>
      </c>
      <c r="G82" s="129" t="s">
        <v>266</v>
      </c>
    </row>
    <row r="83" spans="2:7" s="11" customFormat="1" ht="46.5" customHeight="1" x14ac:dyDescent="0.25">
      <c r="B83" s="130" t="s">
        <v>107</v>
      </c>
      <c r="C83" s="34" t="s">
        <v>108</v>
      </c>
      <c r="D83" s="50" t="s">
        <v>180</v>
      </c>
      <c r="E83" s="63">
        <v>160000</v>
      </c>
      <c r="F83" s="35" t="s">
        <v>297</v>
      </c>
      <c r="G83" s="129" t="s">
        <v>333</v>
      </c>
    </row>
    <row r="84" spans="2:7" s="11" customFormat="1" ht="36.75" customHeight="1" x14ac:dyDescent="0.25">
      <c r="B84" s="131" t="s">
        <v>26</v>
      </c>
      <c r="C84" s="34" t="s">
        <v>125</v>
      </c>
      <c r="D84" s="50" t="s">
        <v>126</v>
      </c>
      <c r="E84" s="61">
        <v>4485.8999999999996</v>
      </c>
      <c r="F84" s="35" t="s">
        <v>205</v>
      </c>
      <c r="G84" s="129" t="s">
        <v>259</v>
      </c>
    </row>
    <row r="85" spans="2:7" s="42" customFormat="1" ht="15" customHeight="1" x14ac:dyDescent="0.25">
      <c r="B85" s="132" t="s">
        <v>237</v>
      </c>
      <c r="C85" s="40" t="s">
        <v>238</v>
      </c>
      <c r="D85" s="53" t="s">
        <v>239</v>
      </c>
      <c r="E85" s="69">
        <v>15615.51</v>
      </c>
      <c r="F85" s="41" t="s">
        <v>298</v>
      </c>
      <c r="G85" s="133" t="s">
        <v>266</v>
      </c>
    </row>
    <row r="86" spans="2:7" s="11" customFormat="1" ht="36.75" customHeight="1" x14ac:dyDescent="0.25">
      <c r="B86" s="134" t="s">
        <v>131</v>
      </c>
      <c r="C86" s="33" t="s">
        <v>132</v>
      </c>
      <c r="D86" s="49" t="s">
        <v>240</v>
      </c>
      <c r="E86" s="70">
        <v>32320.61</v>
      </c>
      <c r="F86" s="30" t="s">
        <v>299</v>
      </c>
      <c r="G86" s="129" t="s">
        <v>333</v>
      </c>
    </row>
    <row r="87" spans="2:7" s="11" customFormat="1" ht="24" customHeight="1" x14ac:dyDescent="0.25">
      <c r="B87" s="103" t="s">
        <v>198</v>
      </c>
      <c r="C87" s="33" t="s">
        <v>199</v>
      </c>
      <c r="D87" s="49" t="s">
        <v>200</v>
      </c>
      <c r="E87" s="62">
        <v>3494.99</v>
      </c>
      <c r="F87" s="30" t="s">
        <v>300</v>
      </c>
      <c r="G87" s="129" t="s">
        <v>259</v>
      </c>
    </row>
    <row r="88" spans="2:7" s="11" customFormat="1" ht="24" customHeight="1" x14ac:dyDescent="0.25">
      <c r="B88" s="121" t="s">
        <v>18</v>
      </c>
      <c r="C88" s="33" t="s">
        <v>29</v>
      </c>
      <c r="D88" s="49" t="s">
        <v>30</v>
      </c>
      <c r="E88" s="65">
        <v>1655141.28</v>
      </c>
      <c r="F88" s="30" t="s">
        <v>324</v>
      </c>
      <c r="G88" s="90" t="s">
        <v>276</v>
      </c>
    </row>
    <row r="89" spans="2:7" s="11" customFormat="1" ht="15" customHeight="1" x14ac:dyDescent="0.25">
      <c r="B89" s="121" t="s">
        <v>66</v>
      </c>
      <c r="C89" s="33" t="s">
        <v>84</v>
      </c>
      <c r="D89" s="49" t="s">
        <v>85</v>
      </c>
      <c r="E89" s="65">
        <v>133604.68</v>
      </c>
      <c r="F89" s="30" t="s">
        <v>301</v>
      </c>
      <c r="G89" s="97" t="s">
        <v>276</v>
      </c>
    </row>
    <row r="90" spans="2:7" s="11" customFormat="1" ht="15" customHeight="1" x14ac:dyDescent="0.25">
      <c r="B90" s="121" t="s">
        <v>208</v>
      </c>
      <c r="C90" s="33" t="s">
        <v>209</v>
      </c>
      <c r="D90" s="49" t="s">
        <v>210</v>
      </c>
      <c r="E90" s="65">
        <v>184800</v>
      </c>
      <c r="F90" s="30" t="s">
        <v>301</v>
      </c>
      <c r="G90" s="97" t="s">
        <v>276</v>
      </c>
    </row>
    <row r="91" spans="2:7" s="11" customFormat="1" ht="36.75" customHeight="1" x14ac:dyDescent="0.25">
      <c r="B91" s="121" t="s">
        <v>40</v>
      </c>
      <c r="C91" s="33" t="s">
        <v>41</v>
      </c>
      <c r="D91" s="49" t="s">
        <v>255</v>
      </c>
      <c r="E91" s="65">
        <v>411588.79</v>
      </c>
      <c r="F91" s="30" t="s">
        <v>325</v>
      </c>
      <c r="G91" s="97" t="s">
        <v>333</v>
      </c>
    </row>
    <row r="92" spans="2:7" s="11" customFormat="1" ht="24" customHeight="1" x14ac:dyDescent="0.25">
      <c r="B92" s="103" t="s">
        <v>40</v>
      </c>
      <c r="C92" s="33" t="s">
        <v>83</v>
      </c>
      <c r="D92" s="49" t="s">
        <v>256</v>
      </c>
      <c r="E92" s="62">
        <v>545430.79</v>
      </c>
      <c r="F92" s="30" t="s">
        <v>302</v>
      </c>
      <c r="G92" s="97" t="s">
        <v>276</v>
      </c>
    </row>
    <row r="93" spans="2:7" s="11" customFormat="1" ht="15" customHeight="1" x14ac:dyDescent="0.25">
      <c r="B93" s="121" t="s">
        <v>86</v>
      </c>
      <c r="C93" s="33" t="s">
        <v>87</v>
      </c>
      <c r="D93" s="49" t="s">
        <v>88</v>
      </c>
      <c r="E93" s="65">
        <v>43600</v>
      </c>
      <c r="F93" s="30" t="s">
        <v>301</v>
      </c>
      <c r="G93" s="97" t="s">
        <v>276</v>
      </c>
    </row>
    <row r="94" spans="2:7" s="11" customFormat="1" ht="15" customHeight="1" x14ac:dyDescent="0.25">
      <c r="B94" s="121" t="s">
        <v>89</v>
      </c>
      <c r="C94" s="33" t="s">
        <v>90</v>
      </c>
      <c r="D94" s="49" t="s">
        <v>91</v>
      </c>
      <c r="E94" s="65">
        <v>66400</v>
      </c>
      <c r="F94" s="30" t="s">
        <v>301</v>
      </c>
      <c r="G94" s="97" t="s">
        <v>276</v>
      </c>
    </row>
    <row r="95" spans="2:7" s="11" customFormat="1" ht="24" customHeight="1" x14ac:dyDescent="0.25">
      <c r="B95" s="103" t="s">
        <v>75</v>
      </c>
      <c r="C95" s="33" t="s">
        <v>76</v>
      </c>
      <c r="D95" s="113" t="s">
        <v>77</v>
      </c>
      <c r="E95" s="62">
        <v>44947.85</v>
      </c>
      <c r="F95" s="30" t="s">
        <v>303</v>
      </c>
      <c r="G95" s="94" t="s">
        <v>276</v>
      </c>
    </row>
    <row r="96" spans="2:7" s="11" customFormat="1" ht="24" customHeight="1" x14ac:dyDescent="0.25">
      <c r="B96" s="102" t="s">
        <v>75</v>
      </c>
      <c r="C96" s="34" t="s">
        <v>195</v>
      </c>
      <c r="D96" s="158" t="s">
        <v>196</v>
      </c>
      <c r="E96" s="61">
        <v>1999.6</v>
      </c>
      <c r="F96" s="35" t="s">
        <v>197</v>
      </c>
      <c r="G96" s="94" t="s">
        <v>259</v>
      </c>
    </row>
    <row r="97" spans="2:7" s="11" customFormat="1" ht="15" customHeight="1" thickBot="1" x14ac:dyDescent="0.3">
      <c r="B97" s="114" t="s">
        <v>92</v>
      </c>
      <c r="C97" s="146" t="s">
        <v>93</v>
      </c>
      <c r="D97" s="110" t="s">
        <v>94</v>
      </c>
      <c r="E97" s="115">
        <v>115902.7</v>
      </c>
      <c r="F97" s="137" t="s">
        <v>301</v>
      </c>
      <c r="G97" s="111" t="s">
        <v>276</v>
      </c>
    </row>
    <row r="98" spans="2:7" s="11" customFormat="1" ht="15" customHeight="1" x14ac:dyDescent="0.25"/>
    <row r="99" spans="2:7" s="11" customFormat="1" ht="15" customHeight="1" x14ac:dyDescent="0.25"/>
    <row r="100" spans="2:7" s="11" customFormat="1" ht="15" customHeight="1" x14ac:dyDescent="0.25"/>
    <row r="101" spans="2:7" s="11" customFormat="1" ht="15" customHeight="1" x14ac:dyDescent="0.25"/>
    <row r="102" spans="2:7" s="11" customFormat="1" ht="15" customHeight="1" x14ac:dyDescent="0.25">
      <c r="G102" s="98" t="s">
        <v>337</v>
      </c>
    </row>
    <row r="103" spans="2:7" s="11" customFormat="1" ht="15" customHeight="1" thickBot="1" x14ac:dyDescent="0.3"/>
    <row r="104" spans="2:7" s="11" customFormat="1" ht="30" customHeight="1" thickBot="1" x14ac:dyDescent="0.3">
      <c r="B104" s="46" t="s">
        <v>0</v>
      </c>
      <c r="C104" s="46" t="s">
        <v>1</v>
      </c>
      <c r="D104" s="46" t="s">
        <v>2</v>
      </c>
      <c r="E104" s="12" t="s">
        <v>3</v>
      </c>
      <c r="F104" s="117" t="s">
        <v>4</v>
      </c>
      <c r="G104" s="47" t="s">
        <v>253</v>
      </c>
    </row>
    <row r="105" spans="2:7" s="11" customFormat="1" ht="48" x14ac:dyDescent="0.25">
      <c r="B105" s="101" t="s">
        <v>37</v>
      </c>
      <c r="C105" s="34" t="s">
        <v>38</v>
      </c>
      <c r="D105" s="50" t="s">
        <v>39</v>
      </c>
      <c r="E105" s="60">
        <v>3749867.85</v>
      </c>
      <c r="F105" s="35" t="s">
        <v>179</v>
      </c>
      <c r="G105" s="97" t="s">
        <v>340</v>
      </c>
    </row>
    <row r="106" spans="2:7" s="11" customFormat="1" ht="15" customHeight="1" x14ac:dyDescent="0.25">
      <c r="B106" s="121" t="s">
        <v>95</v>
      </c>
      <c r="C106" s="33" t="s">
        <v>96</v>
      </c>
      <c r="D106" s="49" t="s">
        <v>97</v>
      </c>
      <c r="E106" s="65">
        <v>5100</v>
      </c>
      <c r="F106" s="30" t="s">
        <v>301</v>
      </c>
      <c r="G106" s="97" t="s">
        <v>276</v>
      </c>
    </row>
    <row r="107" spans="2:7" s="11" customFormat="1" ht="36.75" customHeight="1" x14ac:dyDescent="0.25">
      <c r="B107" s="102" t="s">
        <v>234</v>
      </c>
      <c r="C107" s="34" t="s">
        <v>235</v>
      </c>
      <c r="D107" s="50" t="s">
        <v>236</v>
      </c>
      <c r="E107" s="61">
        <v>12904.05</v>
      </c>
      <c r="F107" s="35" t="s">
        <v>304</v>
      </c>
      <c r="G107" s="97" t="s">
        <v>340</v>
      </c>
    </row>
    <row r="108" spans="2:7" s="11" customFormat="1" ht="24.75" customHeight="1" x14ac:dyDescent="0.25">
      <c r="B108" s="101" t="s">
        <v>58</v>
      </c>
      <c r="C108" s="34" t="s">
        <v>59</v>
      </c>
      <c r="D108" s="158" t="s">
        <v>72</v>
      </c>
      <c r="E108" s="60">
        <v>1270007</v>
      </c>
      <c r="F108" s="35" t="s">
        <v>305</v>
      </c>
      <c r="G108" s="97" t="s">
        <v>276</v>
      </c>
    </row>
    <row r="109" spans="2:7" s="11" customFormat="1" ht="36.75" customHeight="1" x14ac:dyDescent="0.25">
      <c r="B109" s="101" t="s">
        <v>58</v>
      </c>
      <c r="C109" s="34" t="s">
        <v>67</v>
      </c>
      <c r="D109" s="50" t="s">
        <v>68</v>
      </c>
      <c r="E109" s="60">
        <v>368655.18</v>
      </c>
      <c r="F109" s="35" t="s">
        <v>326</v>
      </c>
      <c r="G109" s="97" t="s">
        <v>340</v>
      </c>
    </row>
    <row r="110" spans="2:7" s="11" customFormat="1" ht="24.75" customHeight="1" x14ac:dyDescent="0.25">
      <c r="B110" s="101" t="s">
        <v>247</v>
      </c>
      <c r="C110" s="34" t="s">
        <v>248</v>
      </c>
      <c r="D110" s="158" t="s">
        <v>249</v>
      </c>
      <c r="E110" s="60">
        <v>271164.56</v>
      </c>
      <c r="F110" s="35" t="s">
        <v>327</v>
      </c>
      <c r="G110" s="97" t="s">
        <v>276</v>
      </c>
    </row>
    <row r="111" spans="2:7" s="11" customFormat="1" ht="24" customHeight="1" x14ac:dyDescent="0.25">
      <c r="B111" s="102" t="s">
        <v>228</v>
      </c>
      <c r="C111" s="39" t="s">
        <v>229</v>
      </c>
      <c r="D111" s="54" t="s">
        <v>230</v>
      </c>
      <c r="E111" s="61">
        <v>12080.87</v>
      </c>
      <c r="F111" s="30" t="s">
        <v>306</v>
      </c>
      <c r="G111" s="129" t="s">
        <v>276</v>
      </c>
    </row>
    <row r="112" spans="2:7" s="11" customFormat="1" ht="36.75" customHeight="1" x14ac:dyDescent="0.25">
      <c r="B112" s="102" t="s">
        <v>250</v>
      </c>
      <c r="C112" s="39" t="s">
        <v>251</v>
      </c>
      <c r="D112" s="54" t="s">
        <v>252</v>
      </c>
      <c r="E112" s="61">
        <v>10155.370000000001</v>
      </c>
      <c r="F112" s="30" t="s">
        <v>328</v>
      </c>
      <c r="G112" s="129" t="s">
        <v>341</v>
      </c>
    </row>
    <row r="113" spans="2:7" s="11" customFormat="1" ht="36.75" customHeight="1" x14ac:dyDescent="0.25">
      <c r="B113" s="102" t="s">
        <v>241</v>
      </c>
      <c r="C113" s="39" t="s">
        <v>242</v>
      </c>
      <c r="D113" s="54" t="s">
        <v>243</v>
      </c>
      <c r="E113" s="61">
        <v>20000</v>
      </c>
      <c r="F113" s="30" t="s">
        <v>342</v>
      </c>
      <c r="G113" s="129" t="s">
        <v>341</v>
      </c>
    </row>
    <row r="114" spans="2:7" s="7" customFormat="1" ht="36.75" customHeight="1" x14ac:dyDescent="0.25">
      <c r="B114" s="88" t="s">
        <v>7</v>
      </c>
      <c r="C114" s="36" t="s">
        <v>47</v>
      </c>
      <c r="D114" s="55" t="s">
        <v>48</v>
      </c>
      <c r="E114" s="71">
        <v>37075.89</v>
      </c>
      <c r="F114" s="30" t="s">
        <v>329</v>
      </c>
      <c r="G114" s="129" t="s">
        <v>340</v>
      </c>
    </row>
    <row r="115" spans="2:7" s="7" customFormat="1" ht="24.75" customHeight="1" x14ac:dyDescent="0.25">
      <c r="B115" s="88" t="s">
        <v>113</v>
      </c>
      <c r="C115" s="36" t="s">
        <v>114</v>
      </c>
      <c r="D115" s="54" t="s">
        <v>115</v>
      </c>
      <c r="E115" s="71">
        <v>1047709.23</v>
      </c>
      <c r="F115" s="30" t="s">
        <v>330</v>
      </c>
      <c r="G115" s="119" t="s">
        <v>276</v>
      </c>
    </row>
    <row r="116" spans="2:7" s="7" customFormat="1" ht="24.75" customHeight="1" x14ac:dyDescent="0.25">
      <c r="B116" s="88" t="s">
        <v>113</v>
      </c>
      <c r="C116" s="36" t="s">
        <v>119</v>
      </c>
      <c r="D116" s="54" t="s">
        <v>120</v>
      </c>
      <c r="E116" s="71">
        <v>445798.24</v>
      </c>
      <c r="F116" s="30" t="s">
        <v>246</v>
      </c>
      <c r="G116" s="119" t="s">
        <v>276</v>
      </c>
    </row>
    <row r="117" spans="2:7" s="7" customFormat="1" ht="36.75" customHeight="1" x14ac:dyDescent="0.25">
      <c r="B117" s="91" t="s">
        <v>136</v>
      </c>
      <c r="C117" s="36" t="s">
        <v>137</v>
      </c>
      <c r="D117" s="54" t="s">
        <v>138</v>
      </c>
      <c r="E117" s="72">
        <v>1300000</v>
      </c>
      <c r="F117" s="30" t="s">
        <v>331</v>
      </c>
      <c r="G117" s="92" t="s">
        <v>340</v>
      </c>
    </row>
    <row r="118" spans="2:7" s="7" customFormat="1" ht="24" customHeight="1" thickBot="1" x14ac:dyDescent="0.3">
      <c r="B118" s="159" t="s">
        <v>23</v>
      </c>
      <c r="C118" s="146" t="s">
        <v>24</v>
      </c>
      <c r="D118" s="110" t="s">
        <v>25</v>
      </c>
      <c r="E118" s="140">
        <v>14000</v>
      </c>
      <c r="F118" s="137" t="s">
        <v>307</v>
      </c>
      <c r="G118" s="160" t="s">
        <v>276</v>
      </c>
    </row>
    <row r="119" spans="2:7" s="7" customFormat="1" ht="15" customHeight="1" x14ac:dyDescent="0.25"/>
    <row r="120" spans="2:7" s="7" customFormat="1" ht="15" customHeight="1" x14ac:dyDescent="0.25"/>
    <row r="121" spans="2:7" s="7" customFormat="1" ht="15" customHeight="1" x14ac:dyDescent="0.25"/>
    <row r="122" spans="2:7" s="7" customFormat="1" ht="15" customHeight="1" x14ac:dyDescent="0.25"/>
    <row r="123" spans="2:7" s="7" customFormat="1" ht="15" customHeight="1" x14ac:dyDescent="0.25">
      <c r="G123" s="98" t="s">
        <v>338</v>
      </c>
    </row>
    <row r="124" spans="2:7" s="7" customFormat="1" ht="15" customHeight="1" thickBot="1" x14ac:dyDescent="0.3"/>
    <row r="125" spans="2:7" s="7" customFormat="1" ht="30" customHeight="1" thickBot="1" x14ac:dyDescent="0.3">
      <c r="B125" s="46" t="s">
        <v>0</v>
      </c>
      <c r="C125" s="46" t="s">
        <v>1</v>
      </c>
      <c r="D125" s="46" t="s">
        <v>2</v>
      </c>
      <c r="E125" s="12" t="s">
        <v>3</v>
      </c>
      <c r="F125" s="117" t="s">
        <v>4</v>
      </c>
      <c r="G125" s="47" t="s">
        <v>253</v>
      </c>
    </row>
    <row r="126" spans="2:7" s="7" customFormat="1" ht="36.75" customHeight="1" x14ac:dyDescent="0.25">
      <c r="B126" s="121" t="s">
        <v>23</v>
      </c>
      <c r="C126" s="33" t="s">
        <v>139</v>
      </c>
      <c r="D126" s="49" t="s">
        <v>140</v>
      </c>
      <c r="E126" s="65">
        <v>107986.2</v>
      </c>
      <c r="F126" s="35" t="s">
        <v>215</v>
      </c>
      <c r="G126" s="129" t="s">
        <v>333</v>
      </c>
    </row>
    <row r="127" spans="2:7" s="7" customFormat="1" ht="24" customHeight="1" x14ac:dyDescent="0.25">
      <c r="B127" s="88" t="s">
        <v>23</v>
      </c>
      <c r="C127" s="36" t="s">
        <v>116</v>
      </c>
      <c r="D127" s="55" t="s">
        <v>178</v>
      </c>
      <c r="E127" s="71">
        <v>206258.94</v>
      </c>
      <c r="F127" s="30" t="s">
        <v>308</v>
      </c>
      <c r="G127" s="147" t="s">
        <v>276</v>
      </c>
    </row>
    <row r="128" spans="2:7" s="7" customFormat="1" ht="24" customHeight="1" x14ac:dyDescent="0.25">
      <c r="B128" s="91" t="s">
        <v>6</v>
      </c>
      <c r="C128" s="31" t="s">
        <v>98</v>
      </c>
      <c r="D128" s="48" t="s">
        <v>99</v>
      </c>
      <c r="E128" s="72">
        <v>12543.87</v>
      </c>
      <c r="F128" s="30" t="s">
        <v>214</v>
      </c>
      <c r="G128" s="147" t="s">
        <v>259</v>
      </c>
    </row>
    <row r="129" spans="2:7" s="7" customFormat="1" ht="24" customHeight="1" x14ac:dyDescent="0.25">
      <c r="B129" s="91" t="s">
        <v>211</v>
      </c>
      <c r="C129" s="31" t="s">
        <v>212</v>
      </c>
      <c r="D129" s="158" t="s">
        <v>213</v>
      </c>
      <c r="E129" s="72">
        <v>219048.29</v>
      </c>
      <c r="F129" s="30" t="s">
        <v>309</v>
      </c>
      <c r="G129" s="147" t="s">
        <v>259</v>
      </c>
    </row>
    <row r="130" spans="2:7" s="11" customFormat="1" ht="36.75" customHeight="1" x14ac:dyDescent="0.25">
      <c r="B130" s="103" t="s">
        <v>6</v>
      </c>
      <c r="C130" s="33" t="s">
        <v>42</v>
      </c>
      <c r="D130" s="49" t="s">
        <v>43</v>
      </c>
      <c r="E130" s="62">
        <v>59945.85</v>
      </c>
      <c r="F130" s="30" t="s">
        <v>310</v>
      </c>
      <c r="G130" s="129" t="s">
        <v>333</v>
      </c>
    </row>
    <row r="131" spans="2:7" s="11" customFormat="1" ht="36.75" customHeight="1" x14ac:dyDescent="0.25">
      <c r="B131" s="103" t="s">
        <v>6</v>
      </c>
      <c r="C131" s="33" t="s">
        <v>71</v>
      </c>
      <c r="D131" s="49" t="s">
        <v>135</v>
      </c>
      <c r="E131" s="62">
        <v>97651.86</v>
      </c>
      <c r="F131" s="30" t="s">
        <v>343</v>
      </c>
      <c r="G131" s="129" t="s">
        <v>333</v>
      </c>
    </row>
    <row r="132" spans="2:7" s="11" customFormat="1" ht="24" customHeight="1" x14ac:dyDescent="0.25">
      <c r="B132" s="148" t="s">
        <v>6</v>
      </c>
      <c r="C132" s="33" t="s">
        <v>166</v>
      </c>
      <c r="D132" s="49" t="s">
        <v>167</v>
      </c>
      <c r="E132" s="62">
        <v>34000</v>
      </c>
      <c r="F132" s="30" t="s">
        <v>311</v>
      </c>
      <c r="G132" s="129" t="s">
        <v>276</v>
      </c>
    </row>
    <row r="133" spans="2:7" s="11" customFormat="1" ht="24" customHeight="1" x14ac:dyDescent="0.25">
      <c r="B133" s="138" t="s">
        <v>6</v>
      </c>
      <c r="C133" s="38" t="s">
        <v>201</v>
      </c>
      <c r="D133" s="56" t="s">
        <v>202</v>
      </c>
      <c r="E133" s="73">
        <v>99300</v>
      </c>
      <c r="F133" s="35" t="s">
        <v>312</v>
      </c>
      <c r="G133" s="129" t="s">
        <v>259</v>
      </c>
    </row>
    <row r="134" spans="2:7" s="11" customFormat="1" ht="15" customHeight="1" x14ac:dyDescent="0.25">
      <c r="B134" s="138" t="s">
        <v>216</v>
      </c>
      <c r="C134" s="38" t="s">
        <v>217</v>
      </c>
      <c r="D134" s="56" t="s">
        <v>220</v>
      </c>
      <c r="E134" s="73">
        <v>1880.33</v>
      </c>
      <c r="F134" s="35" t="s">
        <v>313</v>
      </c>
      <c r="G134" s="129" t="s">
        <v>259</v>
      </c>
    </row>
    <row r="135" spans="2:7" s="11" customFormat="1" ht="15" customHeight="1" x14ac:dyDescent="0.25">
      <c r="B135" s="138" t="s">
        <v>218</v>
      </c>
      <c r="C135" s="38" t="s">
        <v>219</v>
      </c>
      <c r="D135" s="56" t="s">
        <v>221</v>
      </c>
      <c r="E135" s="73">
        <v>7600</v>
      </c>
      <c r="F135" s="35" t="s">
        <v>314</v>
      </c>
      <c r="G135" s="129" t="s">
        <v>276</v>
      </c>
    </row>
    <row r="136" spans="2:7" s="11" customFormat="1" ht="24" customHeight="1" x14ac:dyDescent="0.25">
      <c r="B136" s="103" t="s">
        <v>44</v>
      </c>
      <c r="C136" s="33" t="s">
        <v>69</v>
      </c>
      <c r="D136" s="113" t="s">
        <v>70</v>
      </c>
      <c r="E136" s="62">
        <v>32379.29</v>
      </c>
      <c r="F136" s="30" t="s">
        <v>344</v>
      </c>
      <c r="G136" s="129" t="s">
        <v>276</v>
      </c>
    </row>
    <row r="137" spans="2:7" s="11" customFormat="1" ht="24" customHeight="1" x14ac:dyDescent="0.25">
      <c r="B137" s="103" t="s">
        <v>231</v>
      </c>
      <c r="C137" s="33" t="s">
        <v>232</v>
      </c>
      <c r="D137" s="113" t="s">
        <v>233</v>
      </c>
      <c r="E137" s="62">
        <v>213000</v>
      </c>
      <c r="F137" s="30" t="s">
        <v>315</v>
      </c>
      <c r="G137" s="129" t="s">
        <v>276</v>
      </c>
    </row>
    <row r="138" spans="2:7" s="11" customFormat="1" ht="15" customHeight="1" x14ac:dyDescent="0.25">
      <c r="B138" s="149"/>
      <c r="C138" s="26"/>
      <c r="D138" s="13" t="s">
        <v>12</v>
      </c>
      <c r="E138" s="45">
        <f>SUM(E64:E137)</f>
        <v>14097067.079999994</v>
      </c>
      <c r="F138" s="27"/>
      <c r="G138" s="150"/>
    </row>
    <row r="139" spans="2:7" s="11" customFormat="1" ht="15" customHeight="1" thickBot="1" x14ac:dyDescent="0.3">
      <c r="B139" s="151"/>
      <c r="C139" s="152"/>
      <c r="D139" s="153" t="s">
        <v>142</v>
      </c>
      <c r="E139" s="154">
        <f>SUM(E63+E138)</f>
        <v>17929056.319999993</v>
      </c>
      <c r="F139" s="155"/>
      <c r="G139" s="156"/>
    </row>
    <row r="140" spans="2:7" s="6" customFormat="1" x14ac:dyDescent="0.25">
      <c r="B140" s="8"/>
      <c r="C140" s="22"/>
      <c r="D140" s="8"/>
      <c r="E140" s="8"/>
      <c r="F140" s="8"/>
      <c r="G140" s="74"/>
    </row>
    <row r="141" spans="2:7" s="4" customFormat="1" ht="12" customHeight="1" x14ac:dyDescent="0.25">
      <c r="B141" s="15" t="s">
        <v>11</v>
      </c>
      <c r="C141" s="23"/>
      <c r="D141" s="15" t="s">
        <v>13</v>
      </c>
      <c r="E141" s="19">
        <f>E5+E6+E9+E14+E20+E21++E33+E35+E36+E37+E38+E39+E40+E43+E46+E62</f>
        <v>2903974.26</v>
      </c>
      <c r="F141" s="16"/>
      <c r="G141" s="75"/>
    </row>
    <row r="142" spans="2:7" s="4" customFormat="1" ht="12" customHeight="1" x14ac:dyDescent="0.25">
      <c r="B142" s="15"/>
      <c r="C142" s="23"/>
      <c r="D142" s="15" t="s">
        <v>14</v>
      </c>
      <c r="E142" s="19">
        <f>E73+E81+E83+E86+E88+E89+E90+E91+E93+E94+E97+E105+E106+E108+E109+E110+E114+E115+E116+E126+E127</f>
        <v>10730495.880000001</v>
      </c>
      <c r="F142" s="16"/>
      <c r="G142" s="75"/>
    </row>
    <row r="143" spans="2:7" s="4" customFormat="1" ht="6.75" customHeight="1" x14ac:dyDescent="0.25">
      <c r="B143" s="16"/>
      <c r="C143" s="24"/>
      <c r="D143" s="16"/>
      <c r="E143" s="16"/>
      <c r="F143" s="16"/>
      <c r="G143" s="75"/>
    </row>
    <row r="144" spans="2:7" s="4" customFormat="1" ht="12" customHeight="1" x14ac:dyDescent="0.25">
      <c r="B144" s="16" t="s">
        <v>15</v>
      </c>
      <c r="C144" s="24"/>
      <c r="D144" s="16" t="s">
        <v>13</v>
      </c>
      <c r="E144" s="17">
        <f>E7+E8+E10+E11+E12+E13+E15+E16+E17+E18+E19+E22+E29+E30+E31+E32+E34+E41+E42+E44+E45+E47+E48+E49+E57+E58+E59+E60+E61</f>
        <v>928014.98000000021</v>
      </c>
      <c r="F144" s="16"/>
      <c r="G144" s="75"/>
    </row>
    <row r="145" spans="2:7" s="4" customFormat="1" ht="12" customHeight="1" x14ac:dyDescent="0.25">
      <c r="B145" s="16"/>
      <c r="C145" s="24"/>
      <c r="D145" s="16" t="s">
        <v>14</v>
      </c>
      <c r="E145" s="17">
        <f>E64+E65+E66+E67+E68+E69+E70+E71+E72+E80+E82+E84+E85+E87+E92+E95+E96+E107+E111+E112+E113+E117+E118+E128+E129+E130+E131+E132+E133+E134+E135+E136+E137</f>
        <v>3366571.2000000011</v>
      </c>
      <c r="F145" s="16"/>
      <c r="G145" s="75"/>
    </row>
    <row r="146" spans="2:7" s="4" customFormat="1" ht="6.75" customHeight="1" x14ac:dyDescent="0.25">
      <c r="B146" s="16"/>
      <c r="C146" s="24"/>
      <c r="D146" s="16"/>
      <c r="E146" s="16"/>
      <c r="F146" s="16"/>
      <c r="G146" s="16"/>
    </row>
    <row r="147" spans="2:7" s="4" customFormat="1" ht="12" customHeight="1" x14ac:dyDescent="0.25">
      <c r="B147" s="16" t="s">
        <v>17</v>
      </c>
      <c r="C147" s="24"/>
      <c r="D147" s="16" t="s">
        <v>19</v>
      </c>
      <c r="E147" s="17">
        <f>SUM(E141+E144)</f>
        <v>3831989.24</v>
      </c>
      <c r="F147" s="8"/>
      <c r="G147" s="17"/>
    </row>
    <row r="148" spans="2:7" s="4" customFormat="1" ht="12" customHeight="1" x14ac:dyDescent="0.25">
      <c r="B148" s="16"/>
      <c r="C148" s="24"/>
      <c r="D148" s="16" t="s">
        <v>16</v>
      </c>
      <c r="E148" s="20">
        <f>SUM(E142+E145)</f>
        <v>14097067.080000002</v>
      </c>
      <c r="F148" s="8"/>
      <c r="G148" s="20"/>
    </row>
    <row r="149" spans="2:7" s="4" customFormat="1" ht="12" customHeight="1" x14ac:dyDescent="0.25">
      <c r="B149" s="16"/>
      <c r="C149" s="24"/>
      <c r="D149" s="16"/>
      <c r="E149" s="17">
        <f>SUM(E147:E148)</f>
        <v>17929056.32</v>
      </c>
      <c r="F149" s="8"/>
      <c r="G149" s="17"/>
    </row>
  </sheetData>
  <mergeCells count="5">
    <mergeCell ref="G47:G48"/>
    <mergeCell ref="B47:B48"/>
    <mergeCell ref="C47:C48"/>
    <mergeCell ref="D47:D48"/>
    <mergeCell ref="F47:F48"/>
  </mergeCells>
  <pageMargins left="0.31496062992125984" right="0.31496062992125984" top="0.78740157480314965" bottom="0.3937007874015748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2022 gesamt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Harnisch, Elke</dc:creator>
  <cp:lastModifiedBy>Harnisch, Elke</cp:lastModifiedBy>
  <cp:lastPrinted>2023-09-26T09:56:10Z</cp:lastPrinted>
  <dcterms:created xsi:type="dcterms:W3CDTF">2012-02-06T08:26:12Z</dcterms:created>
  <dcterms:modified xsi:type="dcterms:W3CDTF">2023-09-26T09:58:34Z</dcterms:modified>
</cp:coreProperties>
</file>