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ile01\home$\Elke.Harnisch\Excel\Haushaltsreste\"/>
    </mc:Choice>
  </mc:AlternateContent>
  <bookViews>
    <workbookView xWindow="120" yWindow="330" windowWidth="24915" windowHeight="11895"/>
  </bookViews>
  <sheets>
    <sheet name="2024 gesamt" sheetId="4" r:id="rId1"/>
    <sheet name="Tabelle1" sheetId="5" r:id="rId2"/>
  </sheets>
  <calcPr calcId="162913"/>
</workbook>
</file>

<file path=xl/calcChain.xml><?xml version="1.0" encoding="utf-8"?>
<calcChain xmlns="http://schemas.openxmlformats.org/spreadsheetml/2006/main">
  <c r="F117" i="4" l="1"/>
  <c r="F118" i="4" s="1"/>
  <c r="F116" i="4"/>
  <c r="E113" i="4" l="1"/>
  <c r="E110" i="4"/>
  <c r="E112" i="4"/>
  <c r="E109" i="4"/>
  <c r="E105" i="4" l="1"/>
  <c r="E36" i="4" l="1"/>
  <c r="E117" i="4" l="1"/>
  <c r="E116" i="4"/>
  <c r="E118" i="4" l="1"/>
  <c r="E106" i="4"/>
</calcChain>
</file>

<file path=xl/sharedStrings.xml><?xml version="1.0" encoding="utf-8"?>
<sst xmlns="http://schemas.openxmlformats.org/spreadsheetml/2006/main" count="449" uniqueCount="301">
  <si>
    <t xml:space="preserve">Buchungsstelle </t>
  </si>
  <si>
    <t>Maßn.-Nr.</t>
  </si>
  <si>
    <t xml:space="preserve">Bezeichnung </t>
  </si>
  <si>
    <t>übertragene Mittel</t>
  </si>
  <si>
    <t xml:space="preserve">Bemerkungen </t>
  </si>
  <si>
    <t>Ergebnis-HH</t>
  </si>
  <si>
    <t>54.11.00.00/78520100</t>
  </si>
  <si>
    <t>Zwischensumme Ergebnishaushalt</t>
  </si>
  <si>
    <t>Fördermaßnahmen</t>
  </si>
  <si>
    <t xml:space="preserve">Zwischensumme Finanzhaushalt </t>
  </si>
  <si>
    <t>Ergebnishaushalt</t>
  </si>
  <si>
    <t>Finanzhaushalt</t>
  </si>
  <si>
    <t xml:space="preserve">Sonstige Maßnahmen </t>
  </si>
  <si>
    <t>Finanzhaushalt gesamt</t>
  </si>
  <si>
    <t>Probe:</t>
  </si>
  <si>
    <t>12.61.00.02/78510100</t>
  </si>
  <si>
    <t>Ergebnishaushalt gesamt</t>
  </si>
  <si>
    <t>54.11.00.00/78530100</t>
  </si>
  <si>
    <t>12.61.00.01/78510100</t>
  </si>
  <si>
    <t>HB18/004</t>
  </si>
  <si>
    <t>Bootshaus der Ruderer</t>
  </si>
  <si>
    <t>21.11.03.00/52110100</t>
  </si>
  <si>
    <t xml:space="preserve">A.-Schweitzer-Schule: Unterhaltung der Grundstücke und baulichen Anlagen </t>
  </si>
  <si>
    <t>36.51.01.00/52913003</t>
  </si>
  <si>
    <t>21.11.05.01/78510100</t>
  </si>
  <si>
    <t>HB18/002</t>
  </si>
  <si>
    <t>Komplettsanierung Bergschule Bad Kösen</t>
  </si>
  <si>
    <t>21.11.02.00/78510100</t>
  </si>
  <si>
    <t>TB18/002</t>
  </si>
  <si>
    <t>Endausbau Anliegerstraßen Wohngebiet "Flemminger Weg"</t>
  </si>
  <si>
    <t>55.11.00.00/78520100</t>
  </si>
  <si>
    <t>11.17.00.02/78510100</t>
  </si>
  <si>
    <t>51.12.00.00/53185023</t>
  </si>
  <si>
    <t>Sanierung Gradierwerk Bad Kösen</t>
  </si>
  <si>
    <t>11.13.00.02/78340100</t>
  </si>
  <si>
    <t>11.13.00.02/78310100</t>
  </si>
  <si>
    <t>EDV: Erwerb bewegl. Vermögen &gt; 1.000 €</t>
  </si>
  <si>
    <t>EDV: Erwerb Software und Lizenzen</t>
  </si>
  <si>
    <t>26.11.00.01/78510100</t>
  </si>
  <si>
    <t>HB18/001</t>
  </si>
  <si>
    <t>21.11.00.00/52110100</t>
  </si>
  <si>
    <t xml:space="preserve">Georgenschule: Unterhaltung der Grundstücke und baulichen Anlagen  </t>
  </si>
  <si>
    <t>21.11.00.00/78530100</t>
  </si>
  <si>
    <t>HB20/005</t>
  </si>
  <si>
    <t>Theater NMB: Innenausbau Alter Schlachthof/Umnutzung Theater</t>
  </si>
  <si>
    <t>TB16/002</t>
  </si>
  <si>
    <t>Flurbereinigungsverfahren Goseck - Himmelswege</t>
  </si>
  <si>
    <t>Theater NMB: Sicherung Roßb. Str. 12, Umnutzung Schlachthof zum Theater</t>
  </si>
  <si>
    <t>21.11.04.00/78310100</t>
  </si>
  <si>
    <t>AG21/045</t>
  </si>
  <si>
    <t>Uta-Grundschule, Erwerb/Montage Spielgeräte Freifläche</t>
  </si>
  <si>
    <t>HB20/006</t>
  </si>
  <si>
    <t>DV21/004</t>
  </si>
  <si>
    <t xml:space="preserve">Georgenschule: Digitalpakt Schulen </t>
  </si>
  <si>
    <t>21.11.02.00/78530100</t>
  </si>
  <si>
    <t>DV21/006</t>
  </si>
  <si>
    <t xml:space="preserve">Max-Klinger-Schule: Digitalpakt Schulen </t>
  </si>
  <si>
    <t>21.11.03.00/78530100</t>
  </si>
  <si>
    <t>DV21/007</t>
  </si>
  <si>
    <t xml:space="preserve">A.-Schweitzer-Schule: Digitalpakt Schulen </t>
  </si>
  <si>
    <t>21.11.04.00/78530100</t>
  </si>
  <si>
    <t>DV21/008</t>
  </si>
  <si>
    <t xml:space="preserve">Uta-Grundschule: Digitalpakt Schulen </t>
  </si>
  <si>
    <t>21.11.05.01/78530100</t>
  </si>
  <si>
    <t>DV21/009</t>
  </si>
  <si>
    <t xml:space="preserve">Bergschule Bad Kösen: Digitalpakt Schulen </t>
  </si>
  <si>
    <t>11.13.00.02/78320100</t>
  </si>
  <si>
    <t>EDV: Erwerb bewegl. Verm. 150 - 1.000 €</t>
  </si>
  <si>
    <t>51.12.00.00/78520100</t>
  </si>
  <si>
    <t>SB20/003</t>
  </si>
  <si>
    <t>TB19/001</t>
  </si>
  <si>
    <t>Planung Neugestaltung Domumfeld</t>
  </si>
  <si>
    <t>21.11.01.00/52110100</t>
  </si>
  <si>
    <t xml:space="preserve">Salztorschule: Unterhaltung der Grundstücke und baulichen Anlagen  </t>
  </si>
  <si>
    <t>HB21/008</t>
  </si>
  <si>
    <t>Feuerwehr Bad Kösen: Neubau Garage</t>
  </si>
  <si>
    <t>12.61.00.01/78530100</t>
  </si>
  <si>
    <t>SB21/005</t>
  </si>
  <si>
    <t>54.11.00.00/78210100</t>
  </si>
  <si>
    <t>GE21/001</t>
  </si>
  <si>
    <t>Osttangente 3. BA, Erwerb Straße Schulcampus Schönburger Straße</t>
  </si>
  <si>
    <t>AG22/007</t>
  </si>
  <si>
    <t>AG22/008</t>
  </si>
  <si>
    <t>DV22/001</t>
  </si>
  <si>
    <t>54.51.10.00/52211400</t>
  </si>
  <si>
    <t>Straßenbeleuchtg.: Unterh. Öff. Beleuchtg.</t>
  </si>
  <si>
    <t xml:space="preserve">Bau von barrierefreien Bushaltestellen im Stadtgebiet   </t>
  </si>
  <si>
    <t>51.12.00.00/53185015</t>
  </si>
  <si>
    <t>WnE: Sicherg. Siedlungsstr. 31 - 34 (GWG)</t>
  </si>
  <si>
    <t xml:space="preserve">Bewill. 16.12.2020 (PJ 2020), Ges.= 1.498,7 T€, FM= 1.348,8 T€, EM Stadt (10%)= 149,9 T€ </t>
  </si>
  <si>
    <t>HB21/001</t>
  </si>
  <si>
    <t>51.11.00.00/52910536</t>
  </si>
  <si>
    <t>Erstellung Masterplan "Grüne Innenstadt"</t>
  </si>
  <si>
    <t>21.11.01.00/78530100</t>
  </si>
  <si>
    <t>DV21/005</t>
  </si>
  <si>
    <t xml:space="preserve">Salztorschule: Digitalpakt Schulen </t>
  </si>
  <si>
    <t>36.51.10.00/78510100</t>
  </si>
  <si>
    <t>HB19/005</t>
  </si>
  <si>
    <t>KTE Prießnitz: Erweiterungsanbau</t>
  </si>
  <si>
    <t>55.31.00.00/78510100</t>
  </si>
  <si>
    <t>HB21/007</t>
  </si>
  <si>
    <t>Städt. Friedhöfe: Sanierung Verwaltungs- gebäude Weißenfelser Straße</t>
  </si>
  <si>
    <t>26.11.00.01/78310100</t>
  </si>
  <si>
    <t>AG22/047</t>
  </si>
  <si>
    <t>Theater NMB: Plg./Bau Theken Foyer</t>
  </si>
  <si>
    <t>12.61.00.01/78310100</t>
  </si>
  <si>
    <t xml:space="preserve">FFW: Sonderförderprogramm Sirenen </t>
  </si>
  <si>
    <t>36.51.01.00/78530100</t>
  </si>
  <si>
    <t>SB17/001</t>
  </si>
  <si>
    <t>KTE Zappelmäuse: Instandsetzung Außenanlagen Jägerstraße 4a</t>
  </si>
  <si>
    <t>36.61.10.00/78310100</t>
  </si>
  <si>
    <t>AG22/035</t>
  </si>
  <si>
    <t>Spiel- und Bolzplätze: Erw. Spielgerät</t>
  </si>
  <si>
    <t>11.13.00.01/78320100</t>
  </si>
  <si>
    <t>36.51.11.00/78310100</t>
  </si>
  <si>
    <t>54.11.00.00/52210700</t>
  </si>
  <si>
    <t>Gemeindestraßen: Unterh. Straßenbäume</t>
  </si>
  <si>
    <t>54.11.00.00/52210600</t>
  </si>
  <si>
    <t>11.17.00.35/52110150</t>
  </si>
  <si>
    <t>Rudelsburg: Instandsetzg. Brücke (Eingang)</t>
  </si>
  <si>
    <t>Rudelsburg: Sicherung/Instandsetzung Dach und Terrasse</t>
  </si>
  <si>
    <t>AG23/006</t>
  </si>
  <si>
    <t>DV23/001</t>
  </si>
  <si>
    <t>KTE Zappelmäuse Naumburg , FM Bund</t>
  </si>
  <si>
    <t>baul.Nebenlstg.DigitalPakt Schule, Bew.besch.LSA 27.12.2021, Ausschreibg. 11/2022 wg. zu hoher Abweichg, zurückgezogen, neu: Juli 2023, Folgemaßn. Digitalisierg.: 150,0 T€ Brandschutz Flure + 3,0 T€ Erneuerg. Fluchtwegpläne + 25,0 T€ allg. Sanierg.</t>
  </si>
  <si>
    <t>36.51.07.00/52110100</t>
  </si>
  <si>
    <t>HB23/002</t>
  </si>
  <si>
    <t>Rathaus: Notstromaggregat</t>
  </si>
  <si>
    <t>51.11.00.00/52910535</t>
  </si>
  <si>
    <t>Energet. Quartierskonzept NMB West</t>
  </si>
  <si>
    <t>TB19/004</t>
  </si>
  <si>
    <t>Verkehrsanlage L 205 Henne bis Gerödigsberge</t>
  </si>
  <si>
    <t>54.61.00.00/78520100</t>
  </si>
  <si>
    <t>TB22/004</t>
  </si>
  <si>
    <t>Ausbau touristischer Parkplatz Blütengrund Großjena</t>
  </si>
  <si>
    <t>Kanalbau R.-Kanzler-Straße/Am Galgenberg Bad Kösen</t>
  </si>
  <si>
    <t>21.11.03.00/78310100</t>
  </si>
  <si>
    <t>21.11.05.01/78310100</t>
  </si>
  <si>
    <t>AG23/017</t>
  </si>
  <si>
    <t>Bergschule Bad Kösen: Erwerb und Einbau portables Sonnensegel</t>
  </si>
  <si>
    <t>AG23/026</t>
  </si>
  <si>
    <t>KTE Max-Klinger Kleinjena: Erwerb und Montage Sonnensegel</t>
  </si>
  <si>
    <t>DV24/001</t>
  </si>
  <si>
    <t xml:space="preserve">Becker-Billet, Steuerkompass, Verkehrszeichenplaner, Fotoarchivierung, WINYARD Vertragsmanagement, div. Schnittstellen Little Bird, Ersatz/Migration LIMES </t>
  </si>
  <si>
    <t>AG24/003</t>
  </si>
  <si>
    <t>AG24/004</t>
  </si>
  <si>
    <t>AG24/002</t>
  </si>
  <si>
    <t>Org.: Erwerb bewegl. Verm. 150 - 1.000 €</t>
  </si>
  <si>
    <t>Büroausstattung Theater am neuen Standort, Retournierung Teillieferung 12/2024, Neubestellung 01/2025, Lieferung 16.01.2025</t>
  </si>
  <si>
    <t>12.25.00.02/78310100</t>
  </si>
  <si>
    <t>AG24/060</t>
  </si>
  <si>
    <t>Ordn./Straßenverkehr: Erwerb 6 PSA</t>
  </si>
  <si>
    <t>21.11.02.00/54311500</t>
  </si>
  <si>
    <t xml:space="preserve">Max-Klinger-Grundschule: Sonstige Geschäftsausgaben </t>
  </si>
  <si>
    <t>Anbringung digitaler Tafeln, Leistungserbringung 2. KW 2025</t>
  </si>
  <si>
    <t>21.11.02.00/78310100</t>
  </si>
  <si>
    <t>AG24/020</t>
  </si>
  <si>
    <t>Max-Klinger-Grundschule: Erw. &gt; 1.000 €</t>
  </si>
  <si>
    <t>AG24/022</t>
  </si>
  <si>
    <t>A.-Schweitzer-Schule: Erwerb &gt; 1.000 €</t>
  </si>
  <si>
    <t>Rollo zur Verdunkelung Klassenraum (notw. auf Grund digitaler Tafeln), Personalengpass SG 40, Ausführung Ende Januar 2025</t>
  </si>
  <si>
    <t>AG24/028</t>
  </si>
  <si>
    <t>Bergschule Bad Kösen: Erw. 150 - 1.000 €</t>
  </si>
  <si>
    <t>55.31.00.00/78310100</t>
  </si>
  <si>
    <t>AG24/010</t>
  </si>
  <si>
    <t xml:space="preserve">Städt. Friedhöfe: Erwerb Wasserzapfstelen </t>
  </si>
  <si>
    <t>36.51.01.00/78320100</t>
  </si>
  <si>
    <t>AG24/030</t>
  </si>
  <si>
    <t>KTE Zappelmäuse: Erwerb Außenbereich</t>
  </si>
  <si>
    <t>26.11.00.01/78520100</t>
  </si>
  <si>
    <t>TB22/001</t>
  </si>
  <si>
    <t xml:space="preserve">Theater Naumburg: Zuwegung </t>
  </si>
  <si>
    <t>57.51.00.00/52719921</t>
  </si>
  <si>
    <t>TTS: Kosten Druckerzeugnisse (19% VSt)</t>
  </si>
  <si>
    <t>21.11.05.01/52210100</t>
  </si>
  <si>
    <t>Bergschule BK: Unterhaltung Freianlagen</t>
  </si>
  <si>
    <t>55.31.00.00/78320100</t>
  </si>
  <si>
    <t>AG24/009</t>
  </si>
  <si>
    <t>Städt. Friedhöfe: Erwerb Plane und Spriegel für VW-Transporter</t>
  </si>
  <si>
    <t>54.11.00.00/52211300</t>
  </si>
  <si>
    <t>Gde.straßen: Unterh./Reparatur Straßen</t>
  </si>
  <si>
    <t>11.17.00.35/52110151</t>
  </si>
  <si>
    <t>Rudelsburg: Instandsetzung Südwestturm</t>
  </si>
  <si>
    <t>11.17.00.35/52210154</t>
  </si>
  <si>
    <t>Bew.bescheid v. 21.09.2023: Gesamtk.= 340,0 T€, FM 90% = 306,0 T€, EM 10% = 34,0 T€, apl. Gen.= Vorlage 109/23 GR v. 06.12.2023, FM-Antrag auf Erhöhung am 30.09.2024</t>
  </si>
  <si>
    <t>11.17.00.35/52110156</t>
  </si>
  <si>
    <t>Rudelsburg: Entwässerung Fläche südliche Burgmauer</t>
  </si>
  <si>
    <t xml:space="preserve">Teilsanierung Rathaus Naumburg </t>
  </si>
  <si>
    <t>FM Leb. Zentren: Bewill. 22.12.2022, Ges.k. Plg./VgV = 280,0 T€, FM (80%) = 224,0 T€, Einzeldenkmal, EM = 56,0 T€, Auftr.vergabe 2023, FM-Antrag Bauausführg. 30.11.2025</t>
  </si>
  <si>
    <t>FM Leb.Zentren: Bewill. 22.12.2021, Ges.k.= 300 T€, FM (80%) = 240 T€ Einzeldenkmal, EM = 60 T€, 2023: Mehrk. Pflaster, zusätzl. EM 63,4 T€, Fertigstell. 2024, letzte SR 2025</t>
  </si>
  <si>
    <t>Gde.str.: Unterh. Brücken, Durchlässe u.a.</t>
  </si>
  <si>
    <t>Erstellung Bauwerksbuch Lärmschutzwand 3.BA Osttangente für turnusmäßige Prüfungen nach DIN 1076, Fertigstellg. Baumaßn.03/2025, Bauwerksbuch danach</t>
  </si>
  <si>
    <t>54.11.00.00/52211350</t>
  </si>
  <si>
    <t>Gde.str.: Unterh. Straßen - DE Punschrau</t>
  </si>
  <si>
    <t>55.11.00.00/52211500</t>
  </si>
  <si>
    <t xml:space="preserve">Städt. Friedhöfe: Unterhaltung Bäume </t>
  </si>
  <si>
    <t>55.11.00.00/52210700</t>
  </si>
  <si>
    <t xml:space="preserve">Öffentl. Grün: Unterhaltung Straßenbäume </t>
  </si>
  <si>
    <t>55.11.00.00/78320100</t>
  </si>
  <si>
    <t>AG24/008</t>
  </si>
  <si>
    <t>aus personellen Gründen (Mitarb.wechsel, krankh.bed. Ausfall) Umsetzg.erst 2025, hier: Erw./Montage großes Sonnensegel Sandkasten, Baugen. vorh., Auftrag erteilt</t>
  </si>
  <si>
    <t>AG24/001</t>
  </si>
  <si>
    <t>11.13.00.01/78310100</t>
  </si>
  <si>
    <t>Org.: Erwerb bewegl. Vermögen &gt; 1.000 €</t>
  </si>
  <si>
    <t xml:space="preserve">Erwerb feuergeschützte Flügeltürschränke Standesamt (1. Teil), statische Prüfung notw. (hohes Gewicht), dazu muss Fußboden geöffnet werden, Umsetzung 2025  </t>
  </si>
  <si>
    <t>11.17.01.00/78210100</t>
  </si>
  <si>
    <t>GE24/001</t>
  </si>
  <si>
    <t xml:space="preserve">Ankauf von Grundstücken </t>
  </si>
  <si>
    <t>AG24/057</t>
  </si>
  <si>
    <t>Spiel- und Bolzplätze: Ladegastweg</t>
  </si>
  <si>
    <t>bauliche Nebenlstgn. DigitalPakt Schulen, Bew.besch. LSA 27.12.2021, Ausführung erst nach Fertigstellung (= Ende 2024) möglich, Durchführung in 2025</t>
  </si>
  <si>
    <t>AG22/046</t>
  </si>
  <si>
    <t>Bergschule Bad Kösen: Küchenausstattung</t>
  </si>
  <si>
    <t>Toilettenanlage: Vergabeverfahren 12/2023, Submission 23.01.2024, bauseitig fertggestellt, Anbindung Entwässerung in 2025</t>
  </si>
  <si>
    <t>Gesamtübertrag nach 2025</t>
  </si>
  <si>
    <t>FZ24/002</t>
  </si>
  <si>
    <t>FFW: Hilfeleistungslöschfahrz. 10 Prießnitz</t>
  </si>
  <si>
    <t>51.11.00.00/52910500</t>
  </si>
  <si>
    <t xml:space="preserve">Städtebauliche Planung: Erarbeitung  der Konzeption Campingplatz Blütengrund </t>
  </si>
  <si>
    <t>TB23/004</t>
  </si>
  <si>
    <t xml:space="preserve">Grundhafter Ausbau Gerstenbergkpromenade </t>
  </si>
  <si>
    <t>Gemeinschaftsbaumaßnahme mit AZV Naumburg, laufende Baumaßnahme, Ges.kosten = 2,5 Mio.€</t>
  </si>
  <si>
    <t>SB16/003</t>
  </si>
  <si>
    <t>Fahrradbrücke Rudelsburgpromenade</t>
  </si>
  <si>
    <t>TB23/005</t>
  </si>
  <si>
    <t>Mittelübertragungen per 31.12.2024 (Stand: 15.10.2025)</t>
  </si>
  <si>
    <t>Abarbeitung 10/2025</t>
  </si>
  <si>
    <r>
      <t xml:space="preserve">Max-Klinger-Grundschule: </t>
    </r>
    <r>
      <rPr>
        <b/>
        <sz val="10"/>
        <rFont val="Calibri"/>
        <family val="2"/>
        <scheme val="minor"/>
      </rPr>
      <t xml:space="preserve">Teilsan. 2. BA </t>
    </r>
  </si>
  <si>
    <t>Seite 1</t>
  </si>
  <si>
    <t>lfd. Bearbeitung</t>
  </si>
  <si>
    <t>Bew.bescheid v. 11.09.2023: Planungslstgn. LPH 1-3, Ges.kosten = 110,0 T€, FM 90% = 99,0 T€, EM 10% = 11,0 T€, apl. Gen. 2023, Honorarvertrag vergeben</t>
  </si>
  <si>
    <t>Bew.bescheid v. 17.05.2024: Gesamtkosten = 655,6 T€, FM 90% = 590,0 T€, EM 10% = 65,6 T€, Planungslstgn. Vergeben</t>
  </si>
  <si>
    <t>Bew.bescheid v. 14.05.2024: Gesamtk.= 277,8 T€, FM 90% = 250,0 T€, EM 10% = 27,8 T€, apl. Genehmigung = Vorlage 70/24 GR v. 14.08.2024</t>
  </si>
  <si>
    <t>Austausch 4 Haustüren = 34,0 T€, Restleistgn. Brandschutz 3. BA = 5,9 T€ (Folgemaßn. zur Netzwerkverkabelung Digitalisierg. Schulen)</t>
  </si>
  <si>
    <t>apl. Gen. 25.11.2024 zur Baufeldfreimachung, 1. AR 2024</t>
  </si>
  <si>
    <t>FM des Bundes"Sprache = Schlüssel zur Welt", Restmittel 2024, E=A</t>
  </si>
  <si>
    <t xml:space="preserve">KTE Sonnenschein Bad Kösen, Unterhaltg. der Grundstücke u. baul. Anlagen  </t>
  </si>
  <si>
    <t xml:space="preserve">Vorlage 150/24 FIVA vom 10.12.2024: Vergabe Plgs.leistgn. zur freiraum-planerischen Konzeption + Erarbeitung Bebauungsplan  </t>
  </si>
  <si>
    <t>Seite 2</t>
  </si>
  <si>
    <t>GR 5/24 v. 14.02.2024: außerplanmäßige Ausgaben Mehraufwand Unterhaltg. von Stadtbäumen im öff. Verkehrsraum</t>
  </si>
  <si>
    <r>
      <t xml:space="preserve">apl. Gen. FIVA 61/24 vom 18.6.2024 Schadensfall Böschungsbruch an der Stützmauer zur Brücke über DB-Anlage OT Saaleck, Submission 11.03.25 </t>
    </r>
    <r>
      <rPr>
        <sz val="9"/>
        <rFont val="Calibri"/>
        <family val="2"/>
      </rPr>
      <t>→ Ausschreibung aufgehoben</t>
    </r>
  </si>
  <si>
    <t xml:space="preserve">Straßenbeleuchtung Bergschule durch Bauverzögerung erst 2025, Austausch Str.leuchten Gehringsstr./Kauflandkreuzg/Wsf.Straße </t>
  </si>
  <si>
    <t>Vergabe Druck Meldescheine Gästebeitrag ab 2025 erst nach Veröff. Änd. Bundesmeldegesetz u. Beherbergungsmeldedaten VO im BundesGBl. am 23.10.2024 möglich</t>
  </si>
  <si>
    <t>Seite 3</t>
  </si>
  <si>
    <t xml:space="preserve">Netzanbindung Museum (personeller Engpässe EDV/Museum)  </t>
  </si>
  <si>
    <t>Erwerb Tablets, Austausch Notebooks (personelle Engpässe EDV)</t>
  </si>
  <si>
    <t>KISA Datenträgeraustausch Finanzamt (Gew.steuer,IFR/KMV), IFR Veranlagung Hund-, Grund-, Gewerbest., sonst. wiederkehr. Einn.</t>
  </si>
  <si>
    <t xml:space="preserve">15 x Bildbearb.programm, Adobe Acrobat Professional 2020, Programm SOG-Vollzugsdienst, Ersatz/Migration LIMES </t>
  </si>
  <si>
    <t>Einbau Notstromaggregat (EDV, Organisation), Planung in Arbeit</t>
  </si>
  <si>
    <t>Verzög. angearbeiteter Ankäufe 2024 (Elly-Kutscher-Str., Teilstück Busbahnhof, Teilstück C.-W.-Gehringstr./Zossenrail), wg. fehlender Rückmeldg. Eigentümer, öff. Entwidmung von Flächen u.a.</t>
  </si>
  <si>
    <t>Digitalpakt 2021-2024: Bew.bescheid 27.12.2021, Umsetzg. 2022-2025</t>
  </si>
  <si>
    <t>erledigt</t>
  </si>
  <si>
    <t>Klassensatz Tische/Stühle, Pers.engpass SG 40, verspätete Bestell.</t>
  </si>
  <si>
    <t>Seite 4</t>
  </si>
  <si>
    <t xml:space="preserve">nach Ablehng. FM-Antrag "Wachstum u. nachh. Erneuerg." MÜ zum Verbau in 2023, wg. Mitarb.wechsel/krankheitsbed. Ausfall n.e. Mittelübertrag nach 2024, dto. nach 2025  </t>
  </si>
  <si>
    <t xml:space="preserve">Kosten für nicht förderf. Kücheneinrichtung, Auftr.vergabe 07/2024, Los 34 Küchentechnik + Ausstattg., Fertigstellg. nach Baufortschritt </t>
  </si>
  <si>
    <t>aus personellen Gründen (Mitarb.wechsel, krankheitsbed. Ausfall) in 2023/24 nur teilw. Umsetzung investiver Maßn. für Außenanlagen Schulen/Kitas, Abstimmung mit Schulleiterin 12/2024: Integration Sonnensegel in Schulaußenanlage Am Kirchplatz</t>
  </si>
  <si>
    <t xml:space="preserve">apl. Gen. 29.03.2022: Plg. Peter Zirkel Architekten mbH, Ausführung techn. Personal Theater, d.h. nur Materialkosten + Ausstattung technische Geräte Gastro/Garderoben </t>
  </si>
  <si>
    <t>Personalengpass SG 66, deshalb Abarbeitung erst Ende 2024</t>
  </si>
  <si>
    <t>Stadtumbau (PJ 2019) Bewill. 03.12.2019: Ges.kosten = 1.450,0 T€, FM = 100%, Umsetzg. FM 2020-23, zusätzl. EM 2023 = 120,8 T€ (= RL Erbe)</t>
  </si>
  <si>
    <t>Erwerb 1 Lehrerschrank, Bestellung 11/2024, Pers.engpass SG 40</t>
  </si>
  <si>
    <t>Erwerb 20 Papierkörbe und Kunststoffeinsätze, lange Lieferzeiten</t>
  </si>
  <si>
    <t xml:space="preserve">Erwerb 4 Wasserzapfstelen mit integriertem Auflagestein und Wasserauslauf (Lieferg. 02/2025) + Wasseranschluss </t>
  </si>
  <si>
    <t>Erwerb Plane und Spriegel für VW-Transporter, Lieferung 02/2025</t>
  </si>
  <si>
    <t>Seite 5</t>
  </si>
  <si>
    <t>Abschluss der Plgs.lstg. bis LPH 4 (Entwurfs- u. Genehmigungsplg.) als Voraussetzung für FM-Antrag, SR Ing.büro 15.05.2025</t>
  </si>
  <si>
    <t>apl. Mittelbereitstellg. 2024 = 10.410 €, Ges.kosten ca. 32,4 T€, zusätzl. Mittelbereitstellg. 2025 = 22,0 T€ (üpl. Gen. OB 24.04.2025)</t>
  </si>
  <si>
    <t>FM Nationale Projekte des Städtebaus, Bewill.bescheid vom 21.03.2021, Ges.kosten = 666,7 T€, FM = 600,0 T€, EM = 66,7 T€</t>
  </si>
  <si>
    <t xml:space="preserve">Grundsatzbeschluss GR51/20 v.08.07.2020: Erwerb komplette Straße + NK, Verzög. wg. Lärmschutzwand bzw. dafür notw. Grundstückskauf, Ges.k. 12/2024 = 1.723.000 € </t>
  </si>
  <si>
    <t>Städteb.Vertrag 30.07.2019 mit B+E Maßnahme GmbH: Pauschal- summe 135 T€, dav. Fertigstellg. restl. Erschließg., Pers.engpass KDL, Ausschr. 10/2024</t>
  </si>
  <si>
    <t>Verwaltungsvereinbarung mit Landesstraßenbaubehörde über Planungsleistungen bis Entwurfsplanung, Fortschreibung 03/2025</t>
  </si>
  <si>
    <t>Fortsetzung Bau barrierefreier Bushaltestellen im Stadtgebiet lt. Prioritätenliste, Förd. durch BLK, Kosten je BHS zwischen 50 - 70 T€</t>
  </si>
  <si>
    <t>Neubau Kanuanlegestelle Großjena durch BLK (2023/2024), danach Ausbau tourist. Parkplatz durch Stadt, LEADER-Förderantrag 03/2025</t>
  </si>
  <si>
    <t xml:space="preserve">Bew.bescheid 03.06.2025 Klima III, Gesamtk. = 3.280,0 T€, davon ff. = 3.000,0 T€, FM (90 %) = 2.700,0 T€, derzeit Kanalbau AZV Naumburg </t>
  </si>
  <si>
    <t>Öff. Grün: Erw. Stadtmobiliar 150 - 1.000 €</t>
  </si>
  <si>
    <t xml:space="preserve">Umstellung Interflex auf LOGA (Abschluss 2025), Kassensystem Theater Naumburg - Umsetzung erst 2025 nach Umzug Theater </t>
  </si>
  <si>
    <t>Lebendige  Zentren, Bewill. 22.12.2021, Ges.kosten = 60,0 T€, FM = 40,0 T€, EM = 20,0 T€</t>
  </si>
  <si>
    <r>
      <rPr>
        <b/>
        <sz val="9"/>
        <color rgb="FFFF0000"/>
        <rFont val="Calibri"/>
        <family val="2"/>
        <scheme val="minor"/>
      </rPr>
      <t>BAFA</t>
    </r>
    <r>
      <rPr>
        <sz val="9"/>
        <rFont val="Calibri"/>
        <family val="2"/>
        <scheme val="minor"/>
      </rPr>
      <t xml:space="preserve">-Fördermaßn., Bewill. bis 20.11.2026, HM Heinze 26.02.25:                                                                             Art und Weise der Umsetzg. offen (energet.Sanierung /Reparatur bestehender Anlagen?) </t>
    </r>
    <r>
      <rPr>
        <b/>
        <sz val="9"/>
        <color rgb="FFFF0000"/>
        <rFont val="Calibri"/>
        <family val="2"/>
        <scheme val="minor"/>
      </rPr>
      <t>ggf. HH-Sperre i.H. FM</t>
    </r>
  </si>
  <si>
    <t xml:space="preserve">Zentrale Beschaffung LSA, Gesamtk. Geplant = 440,0 T€, FM = 145,0 T€, Anzahlung Fahrgestell 08/24, zusätzl. Mittel = 70,0 T€ in 2025 </t>
  </si>
  <si>
    <t xml:space="preserve">erledigt </t>
  </si>
  <si>
    <t xml:space="preserve">Zuw. des Bundes für Sirenenstandorte Schellsitz und Großjena (je 17.350 €), FM = 100%, hier: Restleistungen Schellsitz (SR 26.03.2025)  </t>
  </si>
  <si>
    <t xml:space="preserve">Erwerb iPads, Automatic Transfer Switch, Zusatzausstatt. Software MP Feuer (Lesegerät, Scanner, RFID, Drucker), Auftragserteilg. 2024 </t>
  </si>
  <si>
    <r>
      <t xml:space="preserve">2021: Plg.lstg.(bereitgest.FFW-Fahrz.BLK), Ges.k.= 398 T€ (Preissteig. Stahlbau), 2023: Vergabe </t>
    </r>
    <r>
      <rPr>
        <sz val="9"/>
        <rFont val="Calibri"/>
        <family val="2"/>
      </rPr>
      <t>→</t>
    </r>
    <r>
      <rPr>
        <sz val="9"/>
        <rFont val="Calibri"/>
        <family val="2"/>
        <scheme val="minor"/>
      </rPr>
      <t xml:space="preserve"> Mehrkosten = 79,6 T€ (Stahlbau, Bodenplatte), 2025: Waschplatz/ Ölabscheider</t>
    </r>
  </si>
  <si>
    <t>zweckgeb. Zuw. BLK 2020 (Lützen Mio.) = 500,0 T€ (Plg. ab 2021) und Bew.bescheid 22.12.2021 WnE ab 2022: Ges.kosten 825,0 T€, FM = 550,0 T€, EM = RL Erbe = 275,0 T€, 2023: apl. Gen. GR 128/23 v. 06.12.23 = 294.775,25 € (Umbewill.Stadtumbau PJ 2019)</t>
  </si>
  <si>
    <t>Gesamtk.= 6,1 Mio.€, FM 90% "Soziale Integration im Quartier" (PSI) Bewill. 06.12.2018/03.12.2019/30.11.2020/12.07.2021 = 5.489,9 T€ FM, zusätzl.EM = 2,0 Mio.€ (2024/25) Ges.k.neu 8,1 Mio.€ (Stand: 03/2025)</t>
  </si>
  <si>
    <t xml:space="preserve">ursprüngl. Erw. Spielgerät Bad Kösen Saalberge, OR Bad Kösen bat um MÜ, Ziel: Umsetzg.Spielplatz im Kurpark, endgültige Klärg. 2025 </t>
  </si>
  <si>
    <t>offen</t>
  </si>
  <si>
    <t>lfd. Bearbeitg.</t>
  </si>
  <si>
    <t xml:space="preserve">lfd. Bearbeitung </t>
  </si>
  <si>
    <t xml:space="preserve">2.BA: Fortführ.maßn. Allg. San. über brandschutztechn. Ertüchtigung hinaus, Ges.k.= 2.350.000 € =100 % EM, Abrechng.offen, Regress ? </t>
  </si>
  <si>
    <t>Aruba Switch Module, IPadPro 11, Monitor FW Bad Kösen, Funksets, PC´s (Umstellg. auf WIN 11), Aufdruckmaschine Textiletiketten Feuerwehr, Server Lenovo ThinkSystem</t>
  </si>
  <si>
    <r>
      <t xml:space="preserve">überproport. Preissteig. 2024 für geplantes Leasing (Verdoppelung) </t>
    </r>
    <r>
      <rPr>
        <sz val="9"/>
        <rFont val="Calibri"/>
        <family val="2"/>
      </rPr>
      <t>→</t>
    </r>
    <r>
      <rPr>
        <sz val="9"/>
        <rFont val="Calibri"/>
        <family val="2"/>
        <scheme val="minor"/>
      </rPr>
      <t xml:space="preserve">Aufhebg.  Ausschreibung, apl. Bereitstellg. Mittel für Erwerb PSA, Neuausschreibung 29.01.2025, Auftragserteilung 20.03.2025  </t>
    </r>
  </si>
  <si>
    <t>Ges.kosten lt. Verw.nachweis 05/2025 = 95.057,20 €, FM KFW (75%) = 71.292,90 €, Beteiligung Dritter (15%) = 14.258,58 €, Naturstiftg. DAVID (10%) = 9.505,72 €, EM Stadt = 0 €</t>
  </si>
  <si>
    <t>ZE FM v. BLK 24.09.2019, 2 x Aufhebg. Ausschreibg. Vermessg., 2020: Holzschutzgutachten, 2023: Erstellg.Grundriss/dig. Dokumentation, n.e. Antrag Fristverlängerung bis 06/2025</t>
  </si>
  <si>
    <r>
      <t xml:space="preserve">hier: Plgs.kosten Rep. Zufahrt Bushaltestelle, Maßn. im Verlauf der HH-Plg. zu 2 x Investmaßn. (FM-Antrag LEADER) hochgestuft, bei Bewill. </t>
    </r>
    <r>
      <rPr>
        <sz val="9"/>
        <rFont val="Calibri"/>
        <family val="2"/>
      </rPr>
      <t xml:space="preserve">→ Umb. auf Maßnaßnahme/AHK </t>
    </r>
    <r>
      <rPr>
        <sz val="9"/>
        <rFont val="Calibri"/>
        <family val="2"/>
        <scheme val="minor"/>
      </rPr>
      <t xml:space="preserve"> </t>
    </r>
  </si>
  <si>
    <t xml:space="preserve">gesetzl.Verpflichtg. zur Erfüllg. der Verkehrssich.pflicht, Umsetzg. wg. Personalengpass SG66 (Langzeiterkrankung, Pers.wechsel, Änderung Struktur FBII) erst 2025 </t>
  </si>
  <si>
    <t>E = A Hochwasserhilfe 2013, 14. Änderungsbescheid vom 17.02.2025, Ges.summe = 3.111.689 €</t>
  </si>
  <si>
    <t xml:space="preserve">Bewill. 26.03.2024 "Denkmalpflegeförderung", 2024 Bodengutachter (Rechnungslegung 02/2025), 2025: Ausschreibung und Umsetzung </t>
  </si>
  <si>
    <r>
      <t xml:space="preserve">Vergabe Plgs.leistg. 2021, </t>
    </r>
    <r>
      <rPr>
        <b/>
        <sz val="9"/>
        <rFont val="Calibri"/>
        <family val="2"/>
        <scheme val="minor"/>
      </rPr>
      <t xml:space="preserve">TA 30.11.2022 Vorlage 112/22: keine Zustimmg. zum Bau der Fahrradbrücke! </t>
    </r>
    <r>
      <rPr>
        <sz val="9"/>
        <rFont val="Calibri"/>
        <family val="2"/>
        <scheme val="minor"/>
      </rPr>
      <t>Fertigstellg. Gen.plg. bis LPH 4 aus MÜaV (Zeitverzög.durch Bearb.wechsel), vorerst kein FM-Antrag</t>
    </r>
  </si>
  <si>
    <t xml:space="preserve">Vereinb.v. 24.10.2018 zur freiwill. Beitragsübern. Stadt nach § 19 Flurber. Gesetz, Gesamtk. Stadt 2019-2024 = 200 T€, 2025: Gosecker Weg, Verlängerung Baumaßn. ca. 3 Jahre </t>
  </si>
  <si>
    <t xml:space="preserve">davon erledigt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</si>
</sst>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5F1FD"/>
        <bgColor indexed="64"/>
      </patternFill>
    </fill>
    <fill>
      <patternFill patternType="solid">
        <fgColor rgb="FFA4EDF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/>
    <xf numFmtId="0" fontId="4" fillId="2" borderId="0" xfId="0" applyFont="1" applyFill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Border="1"/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" fontId="4" fillId="0" borderId="0" xfId="0" applyNumberFormat="1" applyFont="1" applyAlignment="1">
      <alignment wrapText="1"/>
    </xf>
    <xf numFmtId="0" fontId="1" fillId="0" borderId="0" xfId="0" applyFont="1" applyFill="1"/>
    <xf numFmtId="0" fontId="6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12" fillId="4" borderId="1" xfId="0" applyFont="1" applyFill="1" applyBorder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wrapText="1"/>
    </xf>
    <xf numFmtId="4" fontId="4" fillId="5" borderId="2" xfId="0" applyNumberFormat="1" applyFont="1" applyFill="1" applyBorder="1" applyAlignment="1">
      <alignment wrapText="1"/>
    </xf>
    <xf numFmtId="4" fontId="4" fillId="5" borderId="2" xfId="0" applyNumberFormat="1" applyFont="1" applyFill="1" applyBorder="1" applyAlignment="1">
      <alignment horizontal="right" wrapText="1"/>
    </xf>
    <xf numFmtId="4" fontId="4" fillId="6" borderId="2" xfId="0" applyNumberFormat="1" applyFont="1" applyFill="1" applyBorder="1" applyAlignment="1">
      <alignment wrapText="1"/>
    </xf>
    <xf numFmtId="4" fontId="4" fillId="5" borderId="2" xfId="0" applyNumberFormat="1" applyFont="1" applyFill="1" applyBorder="1"/>
    <xf numFmtId="4" fontId="4" fillId="5" borderId="3" xfId="0" applyNumberFormat="1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4" fontId="4" fillId="2" borderId="3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4" fontId="4" fillId="6" borderId="2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wrapText="1"/>
    </xf>
    <xf numFmtId="4" fontId="4" fillId="5" borderId="4" xfId="0" applyNumberFormat="1" applyFont="1" applyFill="1" applyBorder="1" applyAlignment="1"/>
    <xf numFmtId="4" fontId="4" fillId="6" borderId="1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14" fontId="0" fillId="0" borderId="0" xfId="0" applyNumberFormat="1" applyAlignment="1"/>
    <xf numFmtId="0" fontId="14" fillId="0" borderId="0" xfId="0" applyFont="1" applyAlignment="1">
      <alignment horizontal="center"/>
    </xf>
    <xf numFmtId="0" fontId="4" fillId="5" borderId="7" xfId="0" applyFont="1" applyFill="1" applyBorder="1"/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4" fontId="5" fillId="2" borderId="8" xfId="0" applyNumberFormat="1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" fontId="4" fillId="5" borderId="10" xfId="0" applyNumberFormat="1" applyFont="1" applyFill="1" applyBorder="1" applyAlignment="1">
      <alignment wrapText="1"/>
    </xf>
    <xf numFmtId="4" fontId="5" fillId="2" borderId="0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13" xfId="0" applyFont="1" applyFill="1" applyBorder="1"/>
    <xf numFmtId="0" fontId="6" fillId="4" borderId="13" xfId="0" applyFont="1" applyFill="1" applyBorder="1" applyAlignment="1">
      <alignment wrapText="1"/>
    </xf>
    <xf numFmtId="0" fontId="4" fillId="2" borderId="18" xfId="0" applyFont="1" applyFill="1" applyBorder="1"/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wrapText="1"/>
    </xf>
    <xf numFmtId="4" fontId="4" fillId="2" borderId="11" xfId="0" applyNumberFormat="1" applyFont="1" applyFill="1" applyBorder="1"/>
    <xf numFmtId="0" fontId="4" fillId="6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6" borderId="13" xfId="0" applyFont="1" applyFill="1" applyBorder="1" applyAlignment="1">
      <alignment wrapText="1"/>
    </xf>
    <xf numFmtId="4" fontId="5" fillId="2" borderId="8" xfId="0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9" fillId="0" borderId="1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9" fillId="0" borderId="0" xfId="0" applyFont="1" applyFill="1" applyBorder="1" applyAlignment="1">
      <alignment horizontal="center"/>
    </xf>
    <xf numFmtId="4" fontId="4" fillId="2" borderId="0" xfId="0" applyNumberFormat="1" applyFont="1" applyFill="1" applyBorder="1"/>
    <xf numFmtId="4" fontId="4" fillId="2" borderId="11" xfId="0" applyNumberFormat="1" applyFont="1" applyFill="1" applyBorder="1" applyAlignment="1">
      <alignment wrapText="1"/>
    </xf>
    <xf numFmtId="0" fontId="9" fillId="2" borderId="1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wrapText="1"/>
    </xf>
    <xf numFmtId="0" fontId="4" fillId="5" borderId="16" xfId="0" applyFont="1" applyFill="1" applyBorder="1" applyAlignment="1"/>
    <xf numFmtId="17" fontId="6" fillId="4" borderId="13" xfId="0" applyNumberFormat="1" applyFont="1" applyFill="1" applyBorder="1"/>
    <xf numFmtId="0" fontId="6" fillId="4" borderId="8" xfId="0" applyFont="1" applyFill="1" applyBorder="1"/>
    <xf numFmtId="0" fontId="6" fillId="3" borderId="18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1" xfId="0" applyFont="1" applyFill="1" applyBorder="1"/>
    <xf numFmtId="4" fontId="6" fillId="3" borderId="11" xfId="0" applyNumberFormat="1" applyFont="1" applyFill="1" applyBorder="1"/>
    <xf numFmtId="0" fontId="12" fillId="3" borderId="11" xfId="0" applyFont="1" applyFill="1" applyBorder="1"/>
    <xf numFmtId="0" fontId="6" fillId="3" borderId="12" xfId="0" applyFont="1" applyFill="1" applyBorder="1"/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4" xfId="0" applyFont="1" applyBorder="1" applyAlignment="1">
      <alignment wrapText="1"/>
    </xf>
    <xf numFmtId="49" fontId="5" fillId="2" borderId="8" xfId="0" applyNumberFormat="1" applyFont="1" applyFill="1" applyBorder="1" applyAlignment="1">
      <alignment horizontal="center" wrapText="1"/>
    </xf>
    <xf numFmtId="4" fontId="5" fillId="2" borderId="12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right" wrapText="1"/>
    </xf>
    <xf numFmtId="0" fontId="9" fillId="0" borderId="1" xfId="0" applyFont="1" applyFill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44" fontId="5" fillId="2" borderId="8" xfId="1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4" fontId="0" fillId="0" borderId="0" xfId="0" applyNumberFormat="1"/>
    <xf numFmtId="4" fontId="14" fillId="0" borderId="0" xfId="0" applyNumberFormat="1" applyFont="1"/>
    <xf numFmtId="4" fontId="4" fillId="0" borderId="0" xfId="0" applyNumberFormat="1" applyFont="1"/>
    <xf numFmtId="0" fontId="6" fillId="0" borderId="0" xfId="0" applyFont="1" applyFill="1"/>
    <xf numFmtId="4" fontId="6" fillId="0" borderId="0" xfId="0" applyNumberFormat="1" applyFont="1" applyFill="1"/>
    <xf numFmtId="4" fontId="1" fillId="0" borderId="0" xfId="0" applyNumberFormat="1" applyFont="1" applyAlignment="1">
      <alignment horizontal="right"/>
    </xf>
    <xf numFmtId="4" fontId="17" fillId="0" borderId="0" xfId="0" applyNumberFormat="1" applyFont="1" applyFill="1"/>
    <xf numFmtId="4" fontId="16" fillId="0" borderId="0" xfId="0" applyNumberFormat="1" applyFont="1"/>
    <xf numFmtId="4" fontId="1" fillId="0" borderId="0" xfId="0" applyNumberFormat="1" applyFont="1"/>
    <xf numFmtId="0" fontId="5" fillId="0" borderId="11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4" fillId="0" borderId="1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" fontId="5" fillId="2" borderId="14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" fontId="5" fillId="2" borderId="17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4" fontId="6" fillId="5" borderId="0" xfId="0" applyNumberFormat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AF5FE"/>
      <color rgb="FFB5F1FD"/>
      <color rgb="FFC2FBAB"/>
      <color rgb="FFFFCCFF"/>
      <color rgb="FFA4EDFC"/>
      <color rgb="FF99FFCC"/>
      <color rgb="FF99FF66"/>
      <color rgb="FFFFCCCC"/>
      <color rgb="FFFF99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1"/>
  <sheetViews>
    <sheetView tabSelected="1" topLeftCell="A100" workbookViewId="0">
      <selection activeCell="F123" sqref="F123"/>
    </sheetView>
  </sheetViews>
  <sheetFormatPr baseColWidth="10" defaultRowHeight="15" x14ac:dyDescent="0.25"/>
  <cols>
    <col min="1" max="1" width="2" customWidth="1"/>
    <col min="2" max="2" width="19.7109375" style="2" customWidth="1"/>
    <col min="3" max="3" width="11.7109375" style="14" customWidth="1"/>
    <col min="4" max="4" width="34.5703125" style="2" customWidth="1"/>
    <col min="5" max="5" width="12.7109375" style="2" customWidth="1"/>
    <col min="6" max="6" width="53" customWidth="1"/>
    <col min="7" max="7" width="12.7109375" style="1" customWidth="1"/>
    <col min="8" max="8" width="20.5703125" customWidth="1"/>
    <col min="9" max="9" width="42.85546875" customWidth="1"/>
  </cols>
  <sheetData>
    <row r="1" spans="2:9" ht="18" customHeight="1" x14ac:dyDescent="0.25"/>
    <row r="2" spans="2:9" ht="18.75" x14ac:dyDescent="0.3">
      <c r="B2" s="3" t="s">
        <v>225</v>
      </c>
      <c r="F2" s="74"/>
      <c r="G2" s="75" t="s">
        <v>228</v>
      </c>
    </row>
    <row r="3" spans="2:9" ht="12.75" customHeight="1" thickBot="1" x14ac:dyDescent="0.3">
      <c r="D3" s="22"/>
    </row>
    <row r="4" spans="2:9" s="1" customFormat="1" ht="30.75" customHeight="1" thickBot="1" x14ac:dyDescent="0.3">
      <c r="B4" s="53" t="s">
        <v>0</v>
      </c>
      <c r="C4" s="53" t="s">
        <v>1</v>
      </c>
      <c r="D4" s="53" t="s">
        <v>2</v>
      </c>
      <c r="E4" s="54" t="s">
        <v>3</v>
      </c>
      <c r="F4" s="55" t="s">
        <v>4</v>
      </c>
      <c r="G4" s="56" t="s">
        <v>226</v>
      </c>
    </row>
    <row r="5" spans="2:9" s="4" customFormat="1" ht="37.5" customHeight="1" x14ac:dyDescent="0.25">
      <c r="B5" s="76" t="s">
        <v>118</v>
      </c>
      <c r="C5" s="57" t="s">
        <v>5</v>
      </c>
      <c r="D5" s="61" t="s">
        <v>119</v>
      </c>
      <c r="E5" s="37">
        <v>74233</v>
      </c>
      <c r="F5" s="15" t="s">
        <v>230</v>
      </c>
      <c r="G5" s="77" t="s">
        <v>229</v>
      </c>
    </row>
    <row r="6" spans="2:9" s="4" customFormat="1" ht="26.25" customHeight="1" x14ac:dyDescent="0.25">
      <c r="B6" s="76" t="s">
        <v>181</v>
      </c>
      <c r="C6" s="57" t="s">
        <v>5</v>
      </c>
      <c r="D6" s="61" t="s">
        <v>182</v>
      </c>
      <c r="E6" s="37">
        <v>650998.57999999996</v>
      </c>
      <c r="F6" s="15" t="s">
        <v>231</v>
      </c>
      <c r="G6" s="78" t="s">
        <v>229</v>
      </c>
    </row>
    <row r="7" spans="2:9" s="4" customFormat="1" ht="37.5" customHeight="1" x14ac:dyDescent="0.25">
      <c r="B7" s="76" t="s">
        <v>183</v>
      </c>
      <c r="C7" s="57" t="s">
        <v>5</v>
      </c>
      <c r="D7" s="62" t="s">
        <v>120</v>
      </c>
      <c r="E7" s="37">
        <v>962.74</v>
      </c>
      <c r="F7" s="15" t="s">
        <v>184</v>
      </c>
      <c r="G7" s="77" t="s">
        <v>229</v>
      </c>
    </row>
    <row r="8" spans="2:9" s="4" customFormat="1" ht="26.25" customHeight="1" x14ac:dyDescent="0.25">
      <c r="B8" s="76" t="s">
        <v>185</v>
      </c>
      <c r="C8" s="57" t="s">
        <v>5</v>
      </c>
      <c r="D8" s="62" t="s">
        <v>186</v>
      </c>
      <c r="E8" s="37">
        <v>173350.67</v>
      </c>
      <c r="F8" s="15" t="s">
        <v>232</v>
      </c>
      <c r="G8" s="77" t="s">
        <v>229</v>
      </c>
    </row>
    <row r="9" spans="2:9" s="4" customFormat="1" ht="37.5" customHeight="1" x14ac:dyDescent="0.25">
      <c r="B9" s="79" t="s">
        <v>40</v>
      </c>
      <c r="C9" s="57" t="s">
        <v>5</v>
      </c>
      <c r="D9" s="62" t="s">
        <v>41</v>
      </c>
      <c r="E9" s="35">
        <v>21800</v>
      </c>
      <c r="F9" s="11" t="s">
        <v>210</v>
      </c>
      <c r="G9" s="77" t="s">
        <v>229</v>
      </c>
    </row>
    <row r="10" spans="2:9" s="4" customFormat="1" ht="48" customHeight="1" x14ac:dyDescent="0.25">
      <c r="B10" s="79" t="s">
        <v>72</v>
      </c>
      <c r="C10" s="57" t="s">
        <v>5</v>
      </c>
      <c r="D10" s="62" t="s">
        <v>73</v>
      </c>
      <c r="E10" s="35">
        <v>178000</v>
      </c>
      <c r="F10" s="134" t="s">
        <v>124</v>
      </c>
      <c r="G10" s="77" t="s">
        <v>229</v>
      </c>
    </row>
    <row r="11" spans="2:9" s="4" customFormat="1" ht="26.25" customHeight="1" x14ac:dyDescent="0.25">
      <c r="B11" s="79" t="s">
        <v>152</v>
      </c>
      <c r="C11" s="57" t="s">
        <v>5</v>
      </c>
      <c r="D11" s="62" t="s">
        <v>153</v>
      </c>
      <c r="E11" s="35">
        <v>3412.92</v>
      </c>
      <c r="F11" s="11" t="s">
        <v>154</v>
      </c>
      <c r="G11" s="101" t="s">
        <v>251</v>
      </c>
    </row>
    <row r="12" spans="2:9" s="4" customFormat="1" ht="26.25" customHeight="1" x14ac:dyDescent="0.25">
      <c r="B12" s="79" t="s">
        <v>21</v>
      </c>
      <c r="C12" s="57" t="s">
        <v>5</v>
      </c>
      <c r="D12" s="62" t="s">
        <v>22</v>
      </c>
      <c r="E12" s="35">
        <v>39891.360000000001</v>
      </c>
      <c r="F12" s="11" t="s">
        <v>233</v>
      </c>
      <c r="G12" s="77" t="s">
        <v>229</v>
      </c>
    </row>
    <row r="13" spans="2:9" s="4" customFormat="1" ht="15" customHeight="1" x14ac:dyDescent="0.25">
      <c r="B13" s="79" t="s">
        <v>174</v>
      </c>
      <c r="C13" s="57" t="s">
        <v>5</v>
      </c>
      <c r="D13" s="62" t="s">
        <v>175</v>
      </c>
      <c r="E13" s="35">
        <v>880.93</v>
      </c>
      <c r="F13" s="15" t="s">
        <v>234</v>
      </c>
      <c r="G13" s="101" t="s">
        <v>251</v>
      </c>
      <c r="H13" s="12"/>
      <c r="I13" s="12"/>
    </row>
    <row r="14" spans="2:9" s="4" customFormat="1" ht="15" customHeight="1" x14ac:dyDescent="0.25">
      <c r="B14" s="81" t="s">
        <v>23</v>
      </c>
      <c r="C14" s="59" t="s">
        <v>5</v>
      </c>
      <c r="D14" s="62" t="s">
        <v>123</v>
      </c>
      <c r="E14" s="36">
        <v>168.99</v>
      </c>
      <c r="F14" s="11" t="s">
        <v>235</v>
      </c>
      <c r="G14" s="133" t="s">
        <v>251</v>
      </c>
      <c r="H14" s="21"/>
      <c r="I14" s="12"/>
    </row>
    <row r="15" spans="2:9" s="4" customFormat="1" ht="37.5" customHeight="1" x14ac:dyDescent="0.25">
      <c r="B15" s="81" t="s">
        <v>125</v>
      </c>
      <c r="C15" s="59" t="s">
        <v>5</v>
      </c>
      <c r="D15" s="62" t="s">
        <v>236</v>
      </c>
      <c r="E15" s="36">
        <v>300000</v>
      </c>
      <c r="F15" s="11" t="s">
        <v>277</v>
      </c>
      <c r="G15" s="133" t="s">
        <v>286</v>
      </c>
      <c r="H15" s="12"/>
      <c r="I15" s="12"/>
    </row>
    <row r="16" spans="2:9" s="4" customFormat="1" ht="26.25" customHeight="1" x14ac:dyDescent="0.25">
      <c r="B16" s="82" t="s">
        <v>217</v>
      </c>
      <c r="C16" s="59" t="s">
        <v>5</v>
      </c>
      <c r="D16" s="62" t="s">
        <v>218</v>
      </c>
      <c r="E16" s="34">
        <v>217200.27</v>
      </c>
      <c r="F16" s="11" t="s">
        <v>237</v>
      </c>
      <c r="G16" s="77" t="s">
        <v>229</v>
      </c>
      <c r="H16" s="12"/>
      <c r="I16" s="12"/>
    </row>
    <row r="17" spans="2:7" s="12" customFormat="1" ht="37.5" customHeight="1" x14ac:dyDescent="0.25">
      <c r="B17" s="83" t="s">
        <v>128</v>
      </c>
      <c r="C17" s="58" t="s">
        <v>5</v>
      </c>
      <c r="D17" s="63" t="s">
        <v>129</v>
      </c>
      <c r="E17" s="49">
        <v>85551.48</v>
      </c>
      <c r="F17" s="11" t="s">
        <v>292</v>
      </c>
      <c r="G17" s="101" t="s">
        <v>251</v>
      </c>
    </row>
    <row r="18" spans="2:7" s="12" customFormat="1" ht="26.25" customHeight="1" x14ac:dyDescent="0.25">
      <c r="B18" s="83" t="s">
        <v>91</v>
      </c>
      <c r="C18" s="58" t="s">
        <v>5</v>
      </c>
      <c r="D18" s="63" t="s">
        <v>92</v>
      </c>
      <c r="E18" s="38">
        <v>13053.26</v>
      </c>
      <c r="F18" s="11" t="s">
        <v>276</v>
      </c>
      <c r="G18" s="101" t="s">
        <v>251</v>
      </c>
    </row>
    <row r="19" spans="2:7" s="12" customFormat="1" ht="26.25" customHeight="1" thickBot="1" x14ac:dyDescent="0.3">
      <c r="B19" s="84" t="s">
        <v>87</v>
      </c>
      <c r="C19" s="85" t="s">
        <v>5</v>
      </c>
      <c r="D19" s="86" t="s">
        <v>88</v>
      </c>
      <c r="E19" s="87">
        <v>1498700</v>
      </c>
      <c r="F19" s="121" t="s">
        <v>89</v>
      </c>
      <c r="G19" s="125" t="s">
        <v>229</v>
      </c>
    </row>
    <row r="20" spans="2:7" s="12" customFormat="1" ht="25.5" customHeight="1" x14ac:dyDescent="0.25"/>
    <row r="21" spans="2:7" s="12" customFormat="1" ht="18" customHeight="1" x14ac:dyDescent="0.25">
      <c r="G21" s="75" t="s">
        <v>238</v>
      </c>
    </row>
    <row r="22" spans="2:7" s="12" customFormat="1" ht="12.75" customHeight="1" thickBot="1" x14ac:dyDescent="0.3"/>
    <row r="23" spans="2:7" s="12" customFormat="1" ht="30.75" customHeight="1" thickBot="1" x14ac:dyDescent="0.3">
      <c r="B23" s="53" t="s">
        <v>0</v>
      </c>
      <c r="C23" s="53" t="s">
        <v>1</v>
      </c>
      <c r="D23" s="53" t="s">
        <v>2</v>
      </c>
      <c r="E23" s="54" t="s">
        <v>3</v>
      </c>
      <c r="F23" s="55" t="s">
        <v>4</v>
      </c>
      <c r="G23" s="56" t="s">
        <v>226</v>
      </c>
    </row>
    <row r="24" spans="2:7" s="12" customFormat="1" ht="37.5" customHeight="1" x14ac:dyDescent="0.25">
      <c r="B24" s="81" t="s">
        <v>32</v>
      </c>
      <c r="C24" s="59" t="s">
        <v>5</v>
      </c>
      <c r="D24" s="64" t="s">
        <v>33</v>
      </c>
      <c r="E24" s="40">
        <v>195418.5</v>
      </c>
      <c r="F24" s="11" t="s">
        <v>293</v>
      </c>
      <c r="G24" s="101" t="s">
        <v>286</v>
      </c>
    </row>
    <row r="25" spans="2:7" s="12" customFormat="1" ht="24" customHeight="1" x14ac:dyDescent="0.25">
      <c r="B25" s="82" t="s">
        <v>117</v>
      </c>
      <c r="C25" s="59" t="s">
        <v>5</v>
      </c>
      <c r="D25" s="62" t="s">
        <v>190</v>
      </c>
      <c r="E25" s="42">
        <v>3748.5</v>
      </c>
      <c r="F25" s="134" t="s">
        <v>191</v>
      </c>
      <c r="G25" s="101" t="s">
        <v>251</v>
      </c>
    </row>
    <row r="26" spans="2:7" s="12" customFormat="1" x14ac:dyDescent="0.25">
      <c r="B26" s="146" t="s">
        <v>115</v>
      </c>
      <c r="C26" s="147" t="s">
        <v>5</v>
      </c>
      <c r="D26" s="148" t="s">
        <v>116</v>
      </c>
      <c r="E26" s="149">
        <v>105624.62</v>
      </c>
      <c r="F26" s="167" t="s">
        <v>239</v>
      </c>
      <c r="G26" s="164" t="s">
        <v>251</v>
      </c>
    </row>
    <row r="27" spans="2:7" s="12" customFormat="1" ht="12.75" customHeight="1" x14ac:dyDescent="0.25">
      <c r="B27" s="146"/>
      <c r="C27" s="147"/>
      <c r="D27" s="148"/>
      <c r="E27" s="149"/>
      <c r="F27" s="167"/>
      <c r="G27" s="165"/>
    </row>
    <row r="28" spans="2:7" s="12" customFormat="1" ht="37.5" customHeight="1" x14ac:dyDescent="0.25">
      <c r="B28" s="91" t="s">
        <v>179</v>
      </c>
      <c r="C28" s="60" t="s">
        <v>5</v>
      </c>
      <c r="D28" s="129" t="s">
        <v>180</v>
      </c>
      <c r="E28" s="89">
        <v>68600</v>
      </c>
      <c r="F28" s="11" t="s">
        <v>240</v>
      </c>
      <c r="G28" s="77" t="s">
        <v>229</v>
      </c>
    </row>
    <row r="29" spans="2:7" s="12" customFormat="1" ht="37.5" customHeight="1" x14ac:dyDescent="0.25">
      <c r="B29" s="92" t="s">
        <v>192</v>
      </c>
      <c r="C29" s="60" t="s">
        <v>5</v>
      </c>
      <c r="D29" s="64" t="s">
        <v>193</v>
      </c>
      <c r="E29" s="32">
        <v>21553.439999999999</v>
      </c>
      <c r="F29" s="11" t="s">
        <v>294</v>
      </c>
      <c r="G29" s="77" t="s">
        <v>229</v>
      </c>
    </row>
    <row r="30" spans="2:7" s="12" customFormat="1" ht="15" customHeight="1" x14ac:dyDescent="0.25">
      <c r="B30" s="152" t="s">
        <v>84</v>
      </c>
      <c r="C30" s="154" t="s">
        <v>5</v>
      </c>
      <c r="D30" s="156" t="s">
        <v>85</v>
      </c>
      <c r="E30" s="150">
        <v>28369.599999999999</v>
      </c>
      <c r="F30" s="162" t="s">
        <v>241</v>
      </c>
      <c r="G30" s="164" t="s">
        <v>251</v>
      </c>
    </row>
    <row r="31" spans="2:7" s="12" customFormat="1" ht="12" customHeight="1" x14ac:dyDescent="0.25">
      <c r="B31" s="153"/>
      <c r="C31" s="155"/>
      <c r="D31" s="157"/>
      <c r="E31" s="151"/>
      <c r="F31" s="163"/>
      <c r="G31" s="165"/>
    </row>
    <row r="32" spans="2:7" s="12" customFormat="1" ht="15" customHeight="1" x14ac:dyDescent="0.25">
      <c r="B32" s="158" t="s">
        <v>196</v>
      </c>
      <c r="C32" s="154" t="s">
        <v>5</v>
      </c>
      <c r="D32" s="160" t="s">
        <v>197</v>
      </c>
      <c r="E32" s="150">
        <v>355993.76</v>
      </c>
      <c r="F32" s="162" t="s">
        <v>295</v>
      </c>
      <c r="G32" s="164" t="s">
        <v>229</v>
      </c>
    </row>
    <row r="33" spans="2:9" s="12" customFormat="1" ht="24.75" customHeight="1" x14ac:dyDescent="0.25">
      <c r="B33" s="159"/>
      <c r="C33" s="155"/>
      <c r="D33" s="161"/>
      <c r="E33" s="151"/>
      <c r="F33" s="163"/>
      <c r="G33" s="166"/>
    </row>
    <row r="34" spans="2:9" s="12" customFormat="1" ht="37.5" customHeight="1" x14ac:dyDescent="0.25">
      <c r="B34" s="130" t="s">
        <v>194</v>
      </c>
      <c r="C34" s="131" t="s">
        <v>5</v>
      </c>
      <c r="D34" s="132" t="s">
        <v>195</v>
      </c>
      <c r="E34" s="128">
        <v>24000</v>
      </c>
      <c r="F34" s="134" t="s">
        <v>295</v>
      </c>
      <c r="G34" s="77" t="s">
        <v>229</v>
      </c>
    </row>
    <row r="35" spans="2:9" s="5" customFormat="1" ht="37.5" customHeight="1" x14ac:dyDescent="0.25">
      <c r="B35" s="82" t="s">
        <v>172</v>
      </c>
      <c r="C35" s="59" t="s">
        <v>5</v>
      </c>
      <c r="D35" s="62" t="s">
        <v>173</v>
      </c>
      <c r="E35" s="34">
        <v>5960</v>
      </c>
      <c r="F35" s="11" t="s">
        <v>242</v>
      </c>
      <c r="G35" s="101" t="s">
        <v>251</v>
      </c>
      <c r="H35" s="12"/>
      <c r="I35" s="12"/>
    </row>
    <row r="36" spans="2:9" s="12" customFormat="1" ht="15" customHeight="1" x14ac:dyDescent="0.25">
      <c r="B36" s="93"/>
      <c r="C36" s="44"/>
      <c r="D36" s="23" t="s">
        <v>7</v>
      </c>
      <c r="E36" s="45">
        <f>SUM(E5:E35)</f>
        <v>4067472.62</v>
      </c>
      <c r="F36" s="24"/>
      <c r="G36" s="80"/>
    </row>
    <row r="37" spans="2:9" s="12" customFormat="1" ht="37.5" customHeight="1" x14ac:dyDescent="0.25">
      <c r="B37" s="92" t="s">
        <v>202</v>
      </c>
      <c r="C37" s="60" t="s">
        <v>201</v>
      </c>
      <c r="D37" s="70" t="s">
        <v>203</v>
      </c>
      <c r="E37" s="32">
        <v>20400</v>
      </c>
      <c r="F37" s="11" t="s">
        <v>204</v>
      </c>
      <c r="G37" s="77" t="s">
        <v>229</v>
      </c>
      <c r="H37" s="21"/>
    </row>
    <row r="38" spans="2:9" s="12" customFormat="1" ht="26.25" customHeight="1" x14ac:dyDescent="0.25">
      <c r="B38" s="92" t="s">
        <v>113</v>
      </c>
      <c r="C38" s="60" t="s">
        <v>146</v>
      </c>
      <c r="D38" s="70" t="s">
        <v>147</v>
      </c>
      <c r="E38" s="32">
        <v>491.43</v>
      </c>
      <c r="F38" s="11" t="s">
        <v>148</v>
      </c>
      <c r="G38" s="101" t="s">
        <v>251</v>
      </c>
      <c r="H38" s="21"/>
    </row>
    <row r="39" spans="2:9" s="12" customFormat="1" ht="26.25" customHeight="1" x14ac:dyDescent="0.25">
      <c r="B39" s="92" t="s">
        <v>35</v>
      </c>
      <c r="C39" s="60" t="s">
        <v>81</v>
      </c>
      <c r="D39" s="70" t="s">
        <v>36</v>
      </c>
      <c r="E39" s="32">
        <v>37649.65</v>
      </c>
      <c r="F39" s="11" t="s">
        <v>275</v>
      </c>
      <c r="G39" s="101" t="s">
        <v>229</v>
      </c>
      <c r="H39" s="21"/>
    </row>
    <row r="40" spans="2:9" s="12" customFormat="1" ht="35.25" customHeight="1" x14ac:dyDescent="0.25">
      <c r="B40" s="92" t="s">
        <v>35</v>
      </c>
      <c r="C40" s="60" t="s">
        <v>144</v>
      </c>
      <c r="D40" s="70" t="s">
        <v>36</v>
      </c>
      <c r="E40" s="32">
        <v>41254</v>
      </c>
      <c r="F40" s="134" t="s">
        <v>290</v>
      </c>
      <c r="G40" s="101" t="s">
        <v>229</v>
      </c>
    </row>
    <row r="41" spans="2:9" s="12" customFormat="1" ht="14.25" customHeight="1" thickBot="1" x14ac:dyDescent="0.3">
      <c r="B41" s="94" t="s">
        <v>66</v>
      </c>
      <c r="C41" s="95" t="s">
        <v>82</v>
      </c>
      <c r="D41" s="96" t="s">
        <v>67</v>
      </c>
      <c r="E41" s="97">
        <v>2159.19</v>
      </c>
      <c r="F41" s="145" t="s">
        <v>244</v>
      </c>
      <c r="G41" s="127" t="s">
        <v>287</v>
      </c>
    </row>
    <row r="42" spans="2:9" s="12" customFormat="1" ht="22.5" customHeight="1" x14ac:dyDescent="0.25">
      <c r="B42" s="106"/>
      <c r="C42" s="107"/>
      <c r="D42" s="105"/>
      <c r="E42" s="108"/>
      <c r="F42" s="122"/>
      <c r="G42" s="88"/>
    </row>
    <row r="43" spans="2:9" s="12" customFormat="1" ht="18" customHeight="1" x14ac:dyDescent="0.25">
      <c r="G43" s="75" t="s">
        <v>243</v>
      </c>
    </row>
    <row r="44" spans="2:9" s="12" customFormat="1" ht="12.75" customHeight="1" thickBot="1" x14ac:dyDescent="0.3"/>
    <row r="45" spans="2:9" s="12" customFormat="1" ht="30.75" customHeight="1" thickBot="1" x14ac:dyDescent="0.3">
      <c r="B45" s="53" t="s">
        <v>0</v>
      </c>
      <c r="C45" s="53" t="s">
        <v>1</v>
      </c>
      <c r="D45" s="53" t="s">
        <v>2</v>
      </c>
      <c r="E45" s="54" t="s">
        <v>3</v>
      </c>
      <c r="F45" s="55" t="s">
        <v>4</v>
      </c>
      <c r="G45" s="56" t="s">
        <v>226</v>
      </c>
    </row>
    <row r="46" spans="2:9" s="12" customFormat="1" ht="15" customHeight="1" x14ac:dyDescent="0.25">
      <c r="B46" s="92" t="s">
        <v>66</v>
      </c>
      <c r="C46" s="60" t="s">
        <v>121</v>
      </c>
      <c r="D46" s="70" t="s">
        <v>67</v>
      </c>
      <c r="E46" s="32">
        <v>10300</v>
      </c>
      <c r="F46" s="11" t="s">
        <v>245</v>
      </c>
      <c r="G46" s="124" t="s">
        <v>287</v>
      </c>
    </row>
    <row r="47" spans="2:9" s="12" customFormat="1" ht="26.25" customHeight="1" x14ac:dyDescent="0.25">
      <c r="B47" s="92" t="s">
        <v>66</v>
      </c>
      <c r="C47" s="60" t="s">
        <v>145</v>
      </c>
      <c r="D47" s="70" t="s">
        <v>67</v>
      </c>
      <c r="E47" s="32">
        <v>11925</v>
      </c>
      <c r="F47" s="11" t="s">
        <v>281</v>
      </c>
      <c r="G47" s="124" t="s">
        <v>288</v>
      </c>
    </row>
    <row r="48" spans="2:9" s="12" customFormat="1" ht="26.25" customHeight="1" x14ac:dyDescent="0.25">
      <c r="B48" s="92" t="s">
        <v>34</v>
      </c>
      <c r="C48" s="60" t="s">
        <v>83</v>
      </c>
      <c r="D48" s="70" t="s">
        <v>37</v>
      </c>
      <c r="E48" s="32">
        <v>6000</v>
      </c>
      <c r="F48" s="11" t="s">
        <v>246</v>
      </c>
      <c r="G48" s="124" t="s">
        <v>288</v>
      </c>
      <c r="H48" s="48"/>
    </row>
    <row r="49" spans="2:8" s="12" customFormat="1" ht="26.25" customHeight="1" x14ac:dyDescent="0.25">
      <c r="B49" s="92" t="s">
        <v>34</v>
      </c>
      <c r="C49" s="60" t="s">
        <v>122</v>
      </c>
      <c r="D49" s="70" t="s">
        <v>37</v>
      </c>
      <c r="E49" s="32">
        <v>33780</v>
      </c>
      <c r="F49" s="11" t="s">
        <v>247</v>
      </c>
      <c r="G49" s="124" t="s">
        <v>288</v>
      </c>
    </row>
    <row r="50" spans="2:8" s="12" customFormat="1" ht="37.5" customHeight="1" x14ac:dyDescent="0.25">
      <c r="B50" s="79" t="s">
        <v>34</v>
      </c>
      <c r="C50" s="57" t="s">
        <v>142</v>
      </c>
      <c r="D50" s="62" t="s">
        <v>37</v>
      </c>
      <c r="E50" s="33">
        <v>72380</v>
      </c>
      <c r="F50" s="123" t="s">
        <v>143</v>
      </c>
      <c r="G50" s="124" t="s">
        <v>288</v>
      </c>
    </row>
    <row r="51" spans="2:8" s="12" customFormat="1" ht="37.5" customHeight="1" x14ac:dyDescent="0.25">
      <c r="B51" s="98" t="s">
        <v>31</v>
      </c>
      <c r="C51" s="59" t="s">
        <v>90</v>
      </c>
      <c r="D51" s="62" t="s">
        <v>187</v>
      </c>
      <c r="E51" s="38">
        <v>232965.53</v>
      </c>
      <c r="F51" s="123" t="s">
        <v>188</v>
      </c>
      <c r="G51" s="124" t="s">
        <v>288</v>
      </c>
    </row>
    <row r="52" spans="2:8" s="12" customFormat="1" x14ac:dyDescent="0.25">
      <c r="B52" s="82" t="s">
        <v>31</v>
      </c>
      <c r="C52" s="59" t="s">
        <v>126</v>
      </c>
      <c r="D52" s="62" t="s">
        <v>127</v>
      </c>
      <c r="E52" s="34">
        <v>94160.07</v>
      </c>
      <c r="F52" s="123" t="s">
        <v>248</v>
      </c>
      <c r="G52" s="124" t="s">
        <v>287</v>
      </c>
    </row>
    <row r="53" spans="2:8" s="12" customFormat="1" ht="34.5" customHeight="1" x14ac:dyDescent="0.25">
      <c r="B53" s="82" t="s">
        <v>205</v>
      </c>
      <c r="C53" s="59" t="s">
        <v>206</v>
      </c>
      <c r="D53" s="62" t="s">
        <v>207</v>
      </c>
      <c r="E53" s="34">
        <v>27200</v>
      </c>
      <c r="F53" s="17" t="s">
        <v>249</v>
      </c>
      <c r="G53" s="124" t="s">
        <v>288</v>
      </c>
    </row>
    <row r="54" spans="2:8" s="12" customFormat="1" ht="37.5" customHeight="1" x14ac:dyDescent="0.25">
      <c r="B54" s="82" t="s">
        <v>149</v>
      </c>
      <c r="C54" s="59" t="s">
        <v>150</v>
      </c>
      <c r="D54" s="62" t="s">
        <v>151</v>
      </c>
      <c r="E54" s="34">
        <v>42751.82</v>
      </c>
      <c r="F54" s="123" t="s">
        <v>291</v>
      </c>
      <c r="G54" s="124" t="s">
        <v>288</v>
      </c>
    </row>
    <row r="55" spans="2:8" s="12" customFormat="1" ht="37.5" customHeight="1" x14ac:dyDescent="0.25">
      <c r="B55" s="99" t="s">
        <v>18</v>
      </c>
      <c r="C55" s="59" t="s">
        <v>74</v>
      </c>
      <c r="D55" s="62" t="s">
        <v>75</v>
      </c>
      <c r="E55" s="34">
        <v>22706.97</v>
      </c>
      <c r="F55" s="123" t="s">
        <v>282</v>
      </c>
      <c r="G55" s="124" t="s">
        <v>288</v>
      </c>
    </row>
    <row r="56" spans="2:8" s="12" customFormat="1" ht="26.25" customHeight="1" x14ac:dyDescent="0.25">
      <c r="B56" s="100" t="s">
        <v>105</v>
      </c>
      <c r="C56" s="65" t="s">
        <v>215</v>
      </c>
      <c r="D56" s="70" t="s">
        <v>216</v>
      </c>
      <c r="E56" s="52">
        <v>294267.37</v>
      </c>
      <c r="F56" s="11" t="s">
        <v>278</v>
      </c>
      <c r="G56" s="101" t="s">
        <v>279</v>
      </c>
    </row>
    <row r="57" spans="2:8" s="12" customFormat="1" ht="28.5" customHeight="1" x14ac:dyDescent="0.25">
      <c r="B57" s="100" t="s">
        <v>76</v>
      </c>
      <c r="C57" s="65" t="s">
        <v>77</v>
      </c>
      <c r="D57" s="70" t="s">
        <v>106</v>
      </c>
      <c r="E57" s="52">
        <v>13867.05</v>
      </c>
      <c r="F57" s="11" t="s">
        <v>280</v>
      </c>
      <c r="G57" s="101" t="s">
        <v>279</v>
      </c>
    </row>
    <row r="58" spans="2:8" s="12" customFormat="1" ht="26.25" customHeight="1" x14ac:dyDescent="0.25">
      <c r="B58" s="102" t="s">
        <v>15</v>
      </c>
      <c r="C58" s="65" t="s">
        <v>19</v>
      </c>
      <c r="D58" s="70" t="s">
        <v>20</v>
      </c>
      <c r="E58" s="50">
        <v>458973.41</v>
      </c>
      <c r="F58" s="11" t="s">
        <v>296</v>
      </c>
      <c r="G58" s="101" t="s">
        <v>279</v>
      </c>
      <c r="H58" s="5"/>
    </row>
    <row r="59" spans="2:8" s="12" customFormat="1" ht="15" customHeight="1" x14ac:dyDescent="0.25">
      <c r="B59" s="102" t="s">
        <v>42</v>
      </c>
      <c r="C59" s="65" t="s">
        <v>52</v>
      </c>
      <c r="D59" s="70" t="s">
        <v>53</v>
      </c>
      <c r="E59" s="50">
        <v>10986.53</v>
      </c>
      <c r="F59" s="11" t="s">
        <v>250</v>
      </c>
      <c r="G59" s="101" t="s">
        <v>251</v>
      </c>
    </row>
    <row r="60" spans="2:8" s="12" customFormat="1" ht="15" customHeight="1" x14ac:dyDescent="0.25">
      <c r="B60" s="102" t="s">
        <v>93</v>
      </c>
      <c r="C60" s="65" t="s">
        <v>94</v>
      </c>
      <c r="D60" s="70" t="s">
        <v>95</v>
      </c>
      <c r="E60" s="50">
        <v>87971.31</v>
      </c>
      <c r="F60" s="11" t="s">
        <v>250</v>
      </c>
      <c r="G60" s="124" t="s">
        <v>251</v>
      </c>
    </row>
    <row r="61" spans="2:8" s="12" customFormat="1" ht="15" customHeight="1" x14ac:dyDescent="0.25">
      <c r="B61" s="91" t="s">
        <v>155</v>
      </c>
      <c r="C61" s="65" t="s">
        <v>156</v>
      </c>
      <c r="D61" s="70" t="s">
        <v>157</v>
      </c>
      <c r="E61" s="16">
        <v>5763.48</v>
      </c>
      <c r="F61" s="11" t="s">
        <v>252</v>
      </c>
      <c r="G61" s="124" t="s">
        <v>251</v>
      </c>
    </row>
    <row r="62" spans="2:8" s="12" customFormat="1" ht="26.25" customHeight="1" x14ac:dyDescent="0.25">
      <c r="B62" s="91" t="s">
        <v>27</v>
      </c>
      <c r="C62" s="65" t="s">
        <v>51</v>
      </c>
      <c r="D62" s="70" t="s">
        <v>227</v>
      </c>
      <c r="E62" s="16">
        <v>235029.68</v>
      </c>
      <c r="F62" s="11" t="s">
        <v>289</v>
      </c>
      <c r="G62" s="124" t="s">
        <v>288</v>
      </c>
    </row>
    <row r="63" spans="2:8" s="12" customFormat="1" ht="15" customHeight="1" x14ac:dyDescent="0.25">
      <c r="B63" s="102" t="s">
        <v>54</v>
      </c>
      <c r="C63" s="65" t="s">
        <v>55</v>
      </c>
      <c r="D63" s="70" t="s">
        <v>56</v>
      </c>
      <c r="E63" s="50">
        <v>10986.53</v>
      </c>
      <c r="F63" s="11" t="s">
        <v>250</v>
      </c>
      <c r="G63" s="124" t="s">
        <v>251</v>
      </c>
    </row>
    <row r="64" spans="2:8" s="12" customFormat="1" ht="26.25" customHeight="1" thickBot="1" x14ac:dyDescent="0.3">
      <c r="B64" s="103" t="s">
        <v>136</v>
      </c>
      <c r="C64" s="110" t="s">
        <v>158</v>
      </c>
      <c r="D64" s="111" t="s">
        <v>159</v>
      </c>
      <c r="E64" s="109">
        <v>1320.9</v>
      </c>
      <c r="F64" s="145" t="s">
        <v>160</v>
      </c>
      <c r="G64" s="127" t="s">
        <v>251</v>
      </c>
    </row>
    <row r="65" spans="2:9" s="12" customFormat="1" ht="9.75" customHeight="1" x14ac:dyDescent="0.25"/>
    <row r="66" spans="2:9" s="12" customFormat="1" ht="17.25" customHeight="1" x14ac:dyDescent="0.25">
      <c r="G66" s="75" t="s">
        <v>253</v>
      </c>
    </row>
    <row r="67" spans="2:9" s="12" customFormat="1" ht="12.75" customHeight="1" thickBot="1" x14ac:dyDescent="0.3"/>
    <row r="68" spans="2:9" s="12" customFormat="1" ht="30.75" customHeight="1" thickBot="1" x14ac:dyDescent="0.3">
      <c r="B68" s="53" t="s">
        <v>0</v>
      </c>
      <c r="C68" s="53" t="s">
        <v>1</v>
      </c>
      <c r="D68" s="53" t="s">
        <v>2</v>
      </c>
      <c r="E68" s="54" t="s">
        <v>3</v>
      </c>
      <c r="F68" s="55" t="s">
        <v>4</v>
      </c>
      <c r="G68" s="56" t="s">
        <v>226</v>
      </c>
    </row>
    <row r="69" spans="2:9" s="12" customFormat="1" ht="15" customHeight="1" x14ac:dyDescent="0.25">
      <c r="B69" s="102" t="s">
        <v>57</v>
      </c>
      <c r="C69" s="65" t="s">
        <v>58</v>
      </c>
      <c r="D69" s="70" t="s">
        <v>59</v>
      </c>
      <c r="E69" s="50">
        <v>11346.61</v>
      </c>
      <c r="F69" s="11" t="s">
        <v>250</v>
      </c>
      <c r="G69" s="101" t="s">
        <v>251</v>
      </c>
      <c r="I69" s="41"/>
    </row>
    <row r="70" spans="2:9" s="12" customFormat="1" ht="37.5" customHeight="1" x14ac:dyDescent="0.25">
      <c r="B70" s="82" t="s">
        <v>48</v>
      </c>
      <c r="C70" s="59" t="s">
        <v>49</v>
      </c>
      <c r="D70" s="62" t="s">
        <v>50</v>
      </c>
      <c r="E70" s="34">
        <v>44947.85</v>
      </c>
      <c r="F70" s="123" t="s">
        <v>254</v>
      </c>
      <c r="G70" s="101" t="s">
        <v>288</v>
      </c>
    </row>
    <row r="71" spans="2:9" s="12" customFormat="1" ht="15" customHeight="1" x14ac:dyDescent="0.25">
      <c r="B71" s="102" t="s">
        <v>60</v>
      </c>
      <c r="C71" s="65" t="s">
        <v>61</v>
      </c>
      <c r="D71" s="70" t="s">
        <v>62</v>
      </c>
      <c r="E71" s="50">
        <v>11527.97</v>
      </c>
      <c r="F71" s="11" t="s">
        <v>250</v>
      </c>
      <c r="G71" s="101" t="s">
        <v>251</v>
      </c>
    </row>
    <row r="72" spans="2:9" s="12" customFormat="1" ht="26.25" customHeight="1" x14ac:dyDescent="0.25">
      <c r="B72" s="91" t="s">
        <v>137</v>
      </c>
      <c r="C72" s="65" t="s">
        <v>211</v>
      </c>
      <c r="D72" s="70" t="s">
        <v>212</v>
      </c>
      <c r="E72" s="16">
        <v>50000</v>
      </c>
      <c r="F72" s="11" t="s">
        <v>255</v>
      </c>
      <c r="G72" s="101" t="s">
        <v>251</v>
      </c>
    </row>
    <row r="73" spans="2:9" s="12" customFormat="1" ht="48" customHeight="1" x14ac:dyDescent="0.25">
      <c r="B73" s="91" t="s">
        <v>137</v>
      </c>
      <c r="C73" s="65" t="s">
        <v>138</v>
      </c>
      <c r="D73" s="70" t="s">
        <v>139</v>
      </c>
      <c r="E73" s="16">
        <v>5000</v>
      </c>
      <c r="F73" s="11" t="s">
        <v>256</v>
      </c>
      <c r="G73" s="101" t="s">
        <v>288</v>
      </c>
    </row>
    <row r="74" spans="2:9" s="12" customFormat="1" ht="15" customHeight="1" x14ac:dyDescent="0.25">
      <c r="B74" s="82" t="s">
        <v>137</v>
      </c>
      <c r="C74" s="59" t="s">
        <v>161</v>
      </c>
      <c r="D74" s="62" t="s">
        <v>162</v>
      </c>
      <c r="E74" s="34">
        <v>554.80999999999995</v>
      </c>
      <c r="F74" s="123" t="s">
        <v>260</v>
      </c>
      <c r="G74" s="101" t="s">
        <v>251</v>
      </c>
    </row>
    <row r="75" spans="2:9" s="12" customFormat="1" ht="37.5" customHeight="1" x14ac:dyDescent="0.25">
      <c r="B75" s="81" t="s">
        <v>24</v>
      </c>
      <c r="C75" s="59" t="s">
        <v>25</v>
      </c>
      <c r="D75" s="62" t="s">
        <v>26</v>
      </c>
      <c r="E75" s="36">
        <v>2248108.84</v>
      </c>
      <c r="F75" s="123" t="s">
        <v>284</v>
      </c>
      <c r="G75" s="101" t="s">
        <v>288</v>
      </c>
    </row>
    <row r="76" spans="2:9" s="12" customFormat="1" ht="15" customHeight="1" x14ac:dyDescent="0.25">
      <c r="B76" s="102" t="s">
        <v>63</v>
      </c>
      <c r="C76" s="65" t="s">
        <v>64</v>
      </c>
      <c r="D76" s="70" t="s">
        <v>65</v>
      </c>
      <c r="E76" s="50">
        <v>10986.5</v>
      </c>
      <c r="F76" s="11" t="s">
        <v>250</v>
      </c>
      <c r="G76" s="101" t="s">
        <v>251</v>
      </c>
    </row>
    <row r="77" spans="2:9" s="12" customFormat="1" ht="37.5" customHeight="1" x14ac:dyDescent="0.25">
      <c r="B77" s="82" t="s">
        <v>102</v>
      </c>
      <c r="C77" s="59" t="s">
        <v>103</v>
      </c>
      <c r="D77" s="62" t="s">
        <v>104</v>
      </c>
      <c r="E77" s="34">
        <v>5367.18</v>
      </c>
      <c r="F77" s="123" t="s">
        <v>257</v>
      </c>
      <c r="G77" s="101" t="s">
        <v>251</v>
      </c>
    </row>
    <row r="78" spans="2:9" s="12" customFormat="1" ht="26.25" customHeight="1" x14ac:dyDescent="0.25">
      <c r="B78" s="81" t="s">
        <v>38</v>
      </c>
      <c r="C78" s="59" t="s">
        <v>39</v>
      </c>
      <c r="D78" s="62" t="s">
        <v>47</v>
      </c>
      <c r="E78" s="36">
        <v>179965.25</v>
      </c>
      <c r="F78" s="123" t="s">
        <v>259</v>
      </c>
      <c r="G78" s="101" t="s">
        <v>251</v>
      </c>
    </row>
    <row r="79" spans="2:9" s="12" customFormat="1" ht="48" customHeight="1" x14ac:dyDescent="0.25">
      <c r="B79" s="81" t="s">
        <v>38</v>
      </c>
      <c r="C79" s="59" t="s">
        <v>43</v>
      </c>
      <c r="D79" s="62" t="s">
        <v>44</v>
      </c>
      <c r="E79" s="36">
        <v>828375.19</v>
      </c>
      <c r="F79" s="17" t="s">
        <v>283</v>
      </c>
      <c r="G79" s="101" t="s">
        <v>251</v>
      </c>
    </row>
    <row r="80" spans="2:9" s="12" customFormat="1" ht="26.25" customHeight="1" x14ac:dyDescent="0.25">
      <c r="B80" s="81" t="s">
        <v>169</v>
      </c>
      <c r="C80" s="59" t="s">
        <v>170</v>
      </c>
      <c r="D80" s="62" t="s">
        <v>171</v>
      </c>
      <c r="E80" s="36">
        <v>125000</v>
      </c>
      <c r="F80" s="123" t="s">
        <v>297</v>
      </c>
      <c r="G80" s="101" t="s">
        <v>251</v>
      </c>
    </row>
    <row r="81" spans="2:7" s="12" customFormat="1" ht="15" customHeight="1" x14ac:dyDescent="0.25">
      <c r="B81" s="82" t="s">
        <v>166</v>
      </c>
      <c r="C81" s="59" t="s">
        <v>167</v>
      </c>
      <c r="D81" s="62" t="s">
        <v>168</v>
      </c>
      <c r="E81" s="34">
        <v>2082.5</v>
      </c>
      <c r="F81" s="123" t="s">
        <v>258</v>
      </c>
      <c r="G81" s="101" t="s">
        <v>251</v>
      </c>
    </row>
    <row r="82" spans="2:7" s="12" customFormat="1" ht="37.5" customHeight="1" x14ac:dyDescent="0.25">
      <c r="B82" s="102" t="s">
        <v>107</v>
      </c>
      <c r="C82" s="65" t="s">
        <v>108</v>
      </c>
      <c r="D82" s="70" t="s">
        <v>109</v>
      </c>
      <c r="E82" s="50">
        <v>2163.35</v>
      </c>
      <c r="F82" s="11" t="s">
        <v>189</v>
      </c>
      <c r="G82" s="101" t="s">
        <v>251</v>
      </c>
    </row>
    <row r="83" spans="2:7" s="12" customFormat="1" ht="26.25" customHeight="1" x14ac:dyDescent="0.25">
      <c r="B83" s="91" t="s">
        <v>96</v>
      </c>
      <c r="C83" s="66" t="s">
        <v>97</v>
      </c>
      <c r="D83" s="71" t="s">
        <v>98</v>
      </c>
      <c r="E83" s="16">
        <v>1774.81</v>
      </c>
      <c r="F83" s="11" t="s">
        <v>265</v>
      </c>
      <c r="G83" s="101" t="s">
        <v>251</v>
      </c>
    </row>
    <row r="84" spans="2:7" s="12" customFormat="1" ht="37.5" customHeight="1" thickBot="1" x14ac:dyDescent="0.3">
      <c r="B84" s="103" t="s">
        <v>114</v>
      </c>
      <c r="C84" s="104" t="s">
        <v>140</v>
      </c>
      <c r="D84" s="96" t="s">
        <v>141</v>
      </c>
      <c r="E84" s="109">
        <v>32000</v>
      </c>
      <c r="F84" s="145" t="s">
        <v>200</v>
      </c>
      <c r="G84" s="125" t="s">
        <v>288</v>
      </c>
    </row>
    <row r="85" spans="2:7" s="12" customFormat="1" ht="21" customHeight="1" x14ac:dyDescent="0.25"/>
    <row r="86" spans="2:7" s="12" customFormat="1" ht="15" customHeight="1" x14ac:dyDescent="0.25">
      <c r="G86" s="75" t="s">
        <v>264</v>
      </c>
    </row>
    <row r="87" spans="2:7" s="12" customFormat="1" ht="12.75" customHeight="1" thickBot="1" x14ac:dyDescent="0.3"/>
    <row r="88" spans="2:7" s="12" customFormat="1" ht="30.75" customHeight="1" thickBot="1" x14ac:dyDescent="0.3">
      <c r="B88" s="53" t="s">
        <v>0</v>
      </c>
      <c r="C88" s="53" t="s">
        <v>1</v>
      </c>
      <c r="D88" s="53" t="s">
        <v>2</v>
      </c>
      <c r="E88" s="54" t="s">
        <v>3</v>
      </c>
      <c r="F88" s="55" t="s">
        <v>4</v>
      </c>
      <c r="G88" s="56" t="s">
        <v>226</v>
      </c>
    </row>
    <row r="89" spans="2:7" s="12" customFormat="1" ht="26.25" customHeight="1" x14ac:dyDescent="0.25">
      <c r="B89" s="82" t="s">
        <v>110</v>
      </c>
      <c r="C89" s="67" t="s">
        <v>111</v>
      </c>
      <c r="D89" s="72" t="s">
        <v>112</v>
      </c>
      <c r="E89" s="34">
        <v>10155.370000000001</v>
      </c>
      <c r="F89" s="11" t="s">
        <v>285</v>
      </c>
      <c r="G89" s="101" t="s">
        <v>288</v>
      </c>
    </row>
    <row r="90" spans="2:7" s="12" customFormat="1" ht="26.25" customHeight="1" x14ac:dyDescent="0.25">
      <c r="B90" s="82" t="s">
        <v>110</v>
      </c>
      <c r="C90" s="59" t="s">
        <v>208</v>
      </c>
      <c r="D90" s="62" t="s">
        <v>209</v>
      </c>
      <c r="E90" s="34">
        <v>8691.82</v>
      </c>
      <c r="F90" s="11" t="s">
        <v>266</v>
      </c>
      <c r="G90" s="101" t="s">
        <v>288</v>
      </c>
    </row>
    <row r="91" spans="2:7" s="12" customFormat="1" ht="26.25" customHeight="1" x14ac:dyDescent="0.25">
      <c r="B91" s="76" t="s">
        <v>68</v>
      </c>
      <c r="C91" s="68" t="s">
        <v>70</v>
      </c>
      <c r="D91" s="72" t="s">
        <v>71</v>
      </c>
      <c r="E91" s="39">
        <v>23200.240000000002</v>
      </c>
      <c r="F91" s="11" t="s">
        <v>267</v>
      </c>
      <c r="G91" s="101" t="s">
        <v>288</v>
      </c>
    </row>
    <row r="92" spans="2:7" s="12" customFormat="1" ht="37.5" customHeight="1" x14ac:dyDescent="0.25">
      <c r="B92" s="79" t="s">
        <v>78</v>
      </c>
      <c r="C92" s="68" t="s">
        <v>79</v>
      </c>
      <c r="D92" s="72" t="s">
        <v>80</v>
      </c>
      <c r="E92" s="33">
        <v>299213.27</v>
      </c>
      <c r="F92" s="11" t="s">
        <v>268</v>
      </c>
      <c r="G92" s="126" t="s">
        <v>251</v>
      </c>
    </row>
    <row r="93" spans="2:7" s="12" customFormat="1" ht="24" customHeight="1" x14ac:dyDescent="0.25">
      <c r="B93" s="91" t="s">
        <v>6</v>
      </c>
      <c r="C93" s="90" t="s">
        <v>28</v>
      </c>
      <c r="D93" s="70" t="s">
        <v>29</v>
      </c>
      <c r="E93" s="16">
        <v>50514.8</v>
      </c>
      <c r="F93" s="134" t="s">
        <v>269</v>
      </c>
      <c r="G93" s="101" t="s">
        <v>251</v>
      </c>
    </row>
    <row r="94" spans="2:7" s="7" customFormat="1" ht="26.25" customHeight="1" x14ac:dyDescent="0.25">
      <c r="B94" s="91" t="s">
        <v>6</v>
      </c>
      <c r="C94" s="90" t="s">
        <v>130</v>
      </c>
      <c r="D94" s="70" t="s">
        <v>131</v>
      </c>
      <c r="E94" s="16">
        <v>20000</v>
      </c>
      <c r="F94" s="11" t="s">
        <v>270</v>
      </c>
      <c r="G94" s="101" t="s">
        <v>288</v>
      </c>
    </row>
    <row r="95" spans="2:7" s="7" customFormat="1" ht="26.25" customHeight="1" x14ac:dyDescent="0.25">
      <c r="B95" s="102" t="s">
        <v>6</v>
      </c>
      <c r="C95" s="90" t="s">
        <v>219</v>
      </c>
      <c r="D95" s="70" t="s">
        <v>220</v>
      </c>
      <c r="E95" s="50">
        <v>61210.1</v>
      </c>
      <c r="F95" s="11" t="s">
        <v>273</v>
      </c>
      <c r="G95" s="101" t="s">
        <v>288</v>
      </c>
    </row>
    <row r="96" spans="2:7" s="12" customFormat="1" ht="26.25" customHeight="1" x14ac:dyDescent="0.25">
      <c r="B96" s="91" t="s">
        <v>6</v>
      </c>
      <c r="C96" s="90" t="s">
        <v>224</v>
      </c>
      <c r="D96" s="70" t="s">
        <v>135</v>
      </c>
      <c r="E96" s="16">
        <v>671427.59</v>
      </c>
      <c r="F96" s="11" t="s">
        <v>221</v>
      </c>
      <c r="G96" s="101" t="s">
        <v>288</v>
      </c>
    </row>
    <row r="97" spans="2:9" s="12" customFormat="1" ht="37.5" customHeight="1" x14ac:dyDescent="0.25">
      <c r="B97" s="91" t="s">
        <v>17</v>
      </c>
      <c r="C97" s="90" t="s">
        <v>222</v>
      </c>
      <c r="D97" s="70" t="s">
        <v>223</v>
      </c>
      <c r="E97" s="16">
        <v>80185.509999999995</v>
      </c>
      <c r="F97" s="11" t="s">
        <v>298</v>
      </c>
      <c r="G97" s="101" t="s">
        <v>288</v>
      </c>
    </row>
    <row r="98" spans="2:9" s="12" customFormat="1" ht="26.25" customHeight="1" x14ac:dyDescent="0.25">
      <c r="B98" s="112" t="s">
        <v>17</v>
      </c>
      <c r="C98" s="69" t="s">
        <v>69</v>
      </c>
      <c r="D98" s="73" t="s">
        <v>86</v>
      </c>
      <c r="E98" s="51">
        <v>174815.33</v>
      </c>
      <c r="F98" s="123" t="s">
        <v>271</v>
      </c>
      <c r="G98" s="101" t="s">
        <v>288</v>
      </c>
    </row>
    <row r="99" spans="2:9" s="12" customFormat="1" ht="26.25" customHeight="1" x14ac:dyDescent="0.25">
      <c r="B99" s="102" t="s">
        <v>132</v>
      </c>
      <c r="C99" s="90" t="s">
        <v>133</v>
      </c>
      <c r="D99" s="70" t="s">
        <v>134</v>
      </c>
      <c r="E99" s="50">
        <v>28714.83</v>
      </c>
      <c r="F99" s="11" t="s">
        <v>272</v>
      </c>
      <c r="G99" s="101" t="s">
        <v>288</v>
      </c>
    </row>
    <row r="100" spans="2:9" s="12" customFormat="1" ht="15" customHeight="1" x14ac:dyDescent="0.25">
      <c r="B100" s="91" t="s">
        <v>198</v>
      </c>
      <c r="C100" s="66" t="s">
        <v>199</v>
      </c>
      <c r="D100" s="71" t="s">
        <v>274</v>
      </c>
      <c r="E100" s="16">
        <v>3262.39</v>
      </c>
      <c r="F100" s="18" t="s">
        <v>261</v>
      </c>
      <c r="G100" s="101" t="s">
        <v>251</v>
      </c>
    </row>
    <row r="101" spans="2:9" s="12" customFormat="1" ht="37.5" customHeight="1" x14ac:dyDescent="0.25">
      <c r="B101" s="91" t="s">
        <v>30</v>
      </c>
      <c r="C101" s="90" t="s">
        <v>45</v>
      </c>
      <c r="D101" s="70" t="s">
        <v>46</v>
      </c>
      <c r="E101" s="16">
        <v>71067.69</v>
      </c>
      <c r="F101" s="134" t="s">
        <v>299</v>
      </c>
      <c r="G101" s="101" t="s">
        <v>288</v>
      </c>
    </row>
    <row r="102" spans="2:9" s="12" customFormat="1" ht="26.25" customHeight="1" x14ac:dyDescent="0.25">
      <c r="B102" s="91" t="s">
        <v>163</v>
      </c>
      <c r="C102" s="90" t="s">
        <v>164</v>
      </c>
      <c r="D102" s="70" t="s">
        <v>165</v>
      </c>
      <c r="E102" s="16">
        <v>12000</v>
      </c>
      <c r="F102" s="11" t="s">
        <v>262</v>
      </c>
      <c r="G102" s="101" t="s">
        <v>288</v>
      </c>
      <c r="H102" s="4"/>
      <c r="I102" s="4"/>
    </row>
    <row r="103" spans="2:9" s="43" customFormat="1" ht="15" customHeight="1" x14ac:dyDescent="0.25">
      <c r="B103" s="91" t="s">
        <v>176</v>
      </c>
      <c r="C103" s="90" t="s">
        <v>177</v>
      </c>
      <c r="D103" s="70" t="s">
        <v>178</v>
      </c>
      <c r="E103" s="16">
        <v>2560.85</v>
      </c>
      <c r="F103" s="11" t="s">
        <v>263</v>
      </c>
      <c r="G103" s="101" t="s">
        <v>251</v>
      </c>
      <c r="H103" s="4"/>
      <c r="I103" s="4"/>
    </row>
    <row r="104" spans="2:9" s="12" customFormat="1" ht="26.25" customHeight="1" x14ac:dyDescent="0.25">
      <c r="B104" s="91" t="s">
        <v>99</v>
      </c>
      <c r="C104" s="90" t="s">
        <v>100</v>
      </c>
      <c r="D104" s="70" t="s">
        <v>101</v>
      </c>
      <c r="E104" s="16">
        <v>58590.51</v>
      </c>
      <c r="F104" s="11" t="s">
        <v>213</v>
      </c>
      <c r="G104" s="101" t="s">
        <v>288</v>
      </c>
      <c r="H104" s="4"/>
      <c r="I104" s="4"/>
    </row>
    <row r="105" spans="2:9" s="12" customFormat="1" ht="15" customHeight="1" x14ac:dyDescent="0.25">
      <c r="B105" s="113"/>
      <c r="C105" s="46"/>
      <c r="D105" s="25" t="s">
        <v>9</v>
      </c>
      <c r="E105" s="47">
        <f>SUM(E37:E104)</f>
        <v>6910101.0799999973</v>
      </c>
      <c r="F105" s="26"/>
      <c r="G105" s="114"/>
      <c r="H105" s="4"/>
      <c r="I105" s="4"/>
    </row>
    <row r="106" spans="2:9" s="12" customFormat="1" ht="15" customHeight="1" thickBot="1" x14ac:dyDescent="0.3">
      <c r="B106" s="115"/>
      <c r="C106" s="116"/>
      <c r="D106" s="117" t="s">
        <v>214</v>
      </c>
      <c r="E106" s="118">
        <f>SUM(E36+E105)</f>
        <v>10977573.699999997</v>
      </c>
      <c r="F106" s="119"/>
      <c r="G106" s="120"/>
      <c r="H106"/>
      <c r="I106" s="4"/>
    </row>
    <row r="107" spans="2:9" s="12" customFormat="1" ht="28.5" customHeight="1" x14ac:dyDescent="0.25">
      <c r="B107" s="19"/>
      <c r="C107" s="20"/>
      <c r="D107" s="19"/>
      <c r="E107" s="19"/>
      <c r="F107" s="9"/>
      <c r="G107" s="10"/>
      <c r="H107"/>
      <c r="I107" s="4"/>
    </row>
    <row r="108" spans="2:9" s="6" customFormat="1" x14ac:dyDescent="0.25">
      <c r="B108" s="19"/>
      <c r="C108" s="20"/>
      <c r="D108" s="19"/>
      <c r="E108" s="19"/>
      <c r="F108" s="8"/>
      <c r="G108" s="10"/>
      <c r="H108"/>
      <c r="I108" s="4"/>
    </row>
    <row r="109" spans="2:9" s="6" customFormat="1" x14ac:dyDescent="0.25">
      <c r="B109" s="27" t="s">
        <v>8</v>
      </c>
      <c r="C109" s="28"/>
      <c r="D109" s="27" t="s">
        <v>10</v>
      </c>
      <c r="E109" s="168">
        <f>E5+E6+E7+E8+E14+E15+E17+E18+E19+E24</f>
        <v>2992437.2199999997</v>
      </c>
      <c r="F109" s="4"/>
      <c r="G109" s="4"/>
      <c r="H109"/>
      <c r="I109" s="4"/>
    </row>
    <row r="110" spans="2:9" s="4" customFormat="1" x14ac:dyDescent="0.25">
      <c r="B110" s="27"/>
      <c r="C110" s="28"/>
      <c r="D110" s="27" t="s">
        <v>11</v>
      </c>
      <c r="E110" s="168">
        <f>E51+E56+E57+E58+E59+E60+E63+E69+E71+E75+E76+E78+E79+E80+E82+E91+E95+E98+E99</f>
        <v>4815431.9399999995</v>
      </c>
      <c r="I110"/>
    </row>
    <row r="111" spans="2:9" s="4" customFormat="1" x14ac:dyDescent="0.25">
      <c r="B111" s="29"/>
      <c r="C111" s="30"/>
      <c r="D111" s="29"/>
      <c r="E111" s="139"/>
      <c r="I111"/>
    </row>
    <row r="112" spans="2:9" s="4" customFormat="1" x14ac:dyDescent="0.25">
      <c r="B112" s="29" t="s">
        <v>12</v>
      </c>
      <c r="C112" s="30"/>
      <c r="D112" s="29" t="s">
        <v>10</v>
      </c>
      <c r="E112" s="140">
        <f>E9+E10+E11+E12+E13+E16+E25+E26+E28+E29+E30+E32+E34+E35</f>
        <v>1075035.3999999999</v>
      </c>
    </row>
    <row r="113" spans="2:9" s="4" customFormat="1" x14ac:dyDescent="0.25">
      <c r="B113" s="29"/>
      <c r="C113" s="30"/>
      <c r="D113" s="29" t="s">
        <v>11</v>
      </c>
      <c r="E113" s="140">
        <f>E37+E38+E39+E40+E41+E46+E47+E48+E49+E50+E52+E53+E54+E55+E61+E62+E64+E70+E72+E73+E74+E77+E81+E83+E84+E89+E90+E92+E93+E94+E96+E97+E100+E101+E102+E103+E104</f>
        <v>2094669.1400000004</v>
      </c>
      <c r="F113" s="13"/>
    </row>
    <row r="114" spans="2:9" s="4" customFormat="1" x14ac:dyDescent="0.25">
      <c r="B114" s="29"/>
      <c r="C114" s="30"/>
      <c r="D114" s="31"/>
      <c r="E114" s="29"/>
      <c r="F114" s="13"/>
    </row>
    <row r="115" spans="2:9" s="4" customFormat="1" x14ac:dyDescent="0.25">
      <c r="B115" s="29"/>
      <c r="C115" s="30"/>
      <c r="D115" s="29"/>
      <c r="E115" s="29"/>
      <c r="F115" s="135" t="s">
        <v>300</v>
      </c>
    </row>
    <row r="116" spans="2:9" s="4" customFormat="1" x14ac:dyDescent="0.25">
      <c r="B116" s="29" t="s">
        <v>14</v>
      </c>
      <c r="C116" s="30"/>
      <c r="D116" s="139" t="s">
        <v>16</v>
      </c>
      <c r="E116" s="140">
        <f>SUM(E36)</f>
        <v>4067472.62</v>
      </c>
      <c r="F116" s="141">
        <f>E11+E13+E14+E17+E18+E25+E26+E30+E35</f>
        <v>246770.3</v>
      </c>
      <c r="G116"/>
      <c r="H116" s="136"/>
      <c r="I116" s="138"/>
    </row>
    <row r="117" spans="2:9" s="4" customFormat="1" x14ac:dyDescent="0.25">
      <c r="B117" s="29"/>
      <c r="C117" s="30"/>
      <c r="D117" s="139" t="s">
        <v>13</v>
      </c>
      <c r="E117" s="142">
        <f>SUM(E105)</f>
        <v>6910101.0799999973</v>
      </c>
      <c r="F117" s="143">
        <f>E38+E56+E57+E58+E59+E60+E61+E63+E64+E69+E71+E72+E74+E76+E77+E78+E79+E80+E81+E82+E83+E92+E93+E100+E103</f>
        <v>2469323.4900000002</v>
      </c>
      <c r="G117"/>
      <c r="H117" s="137"/>
      <c r="I117" s="138"/>
    </row>
    <row r="118" spans="2:9" s="4" customFormat="1" x14ac:dyDescent="0.25">
      <c r="B118" s="29"/>
      <c r="C118" s="30"/>
      <c r="D118" s="139"/>
      <c r="E118" s="140">
        <f>SUM(E116:E117)</f>
        <v>10977573.699999997</v>
      </c>
      <c r="F118" s="144">
        <f>SUM(F116:F117)</f>
        <v>2716093.79</v>
      </c>
      <c r="G118"/>
      <c r="H118" s="136"/>
    </row>
    <row r="119" spans="2:9" s="4" customFormat="1" x14ac:dyDescent="0.25">
      <c r="B119" s="2"/>
      <c r="C119" s="14"/>
      <c r="D119" s="2"/>
      <c r="E119" s="2"/>
      <c r="F119" s="1"/>
      <c r="G119"/>
      <c r="H119"/>
    </row>
    <row r="120" spans="2:9" s="4" customFormat="1" x14ac:dyDescent="0.25">
      <c r="B120" s="2"/>
      <c r="C120" s="14"/>
      <c r="D120" s="2"/>
      <c r="E120" s="2"/>
      <c r="F120"/>
      <c r="G120" s="1"/>
      <c r="H120"/>
      <c r="I120"/>
    </row>
    <row r="121" spans="2:9" s="4" customFormat="1" x14ac:dyDescent="0.25">
      <c r="B121" s="2"/>
      <c r="C121" s="14"/>
      <c r="D121" s="2"/>
      <c r="E121" s="2"/>
      <c r="F121"/>
      <c r="G121" s="1"/>
      <c r="H121"/>
      <c r="I121"/>
    </row>
  </sheetData>
  <mergeCells count="18">
    <mergeCell ref="F30:F31"/>
    <mergeCell ref="E30:E31"/>
    <mergeCell ref="G26:G27"/>
    <mergeCell ref="G30:G31"/>
    <mergeCell ref="G32:G33"/>
    <mergeCell ref="F26:F27"/>
    <mergeCell ref="F32:F33"/>
    <mergeCell ref="B26:B27"/>
    <mergeCell ref="C26:C27"/>
    <mergeCell ref="D26:D27"/>
    <mergeCell ref="E26:E27"/>
    <mergeCell ref="E32:E33"/>
    <mergeCell ref="B30:B31"/>
    <mergeCell ref="C30:C31"/>
    <mergeCell ref="D30:D31"/>
    <mergeCell ref="B32:B33"/>
    <mergeCell ref="C32:C33"/>
    <mergeCell ref="D32:D33"/>
  </mergeCells>
  <pageMargins left="0.31496062992125984" right="0.31496062992125984" top="0.78740157480314965" bottom="0.3937007874015748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 gesamt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Harnisch, Elke</dc:creator>
  <cp:lastModifiedBy>Harnisch, Elke</cp:lastModifiedBy>
  <cp:lastPrinted>2025-10-23T13:46:51Z</cp:lastPrinted>
  <dcterms:created xsi:type="dcterms:W3CDTF">2012-02-06T08:26:12Z</dcterms:created>
  <dcterms:modified xsi:type="dcterms:W3CDTF">2025-10-23T13:47:04Z</dcterms:modified>
</cp:coreProperties>
</file>